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8445" activeTab="4"/>
  </bookViews>
  <sheets>
    <sheet name="정리" sheetId="1" r:id="rId1"/>
    <sheet name="집계" sheetId="2" r:id="rId2"/>
    <sheet name="참고" sheetId="3" r:id="rId3"/>
    <sheet name="표지" sheetId="4" r:id="rId4"/>
    <sheet name="사업보고" sheetId="5" r:id="rId5"/>
    <sheet name="활동상황" sheetId="6" r:id="rId6"/>
    <sheet name="활동사례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<sst xmlns="http://schemas.openxmlformats.org/spreadsheetml/2006/main" count="1021" uniqueCount="637">
  <si>
    <t>견진      5 명</t>
  </si>
  <si>
    <t>장지: 2명</t>
  </si>
  <si>
    <t>대세자:   1 명</t>
  </si>
  <si>
    <t>입단 :  8 명</t>
  </si>
  <si>
    <t>입단 :  7 명</t>
  </si>
  <si>
    <t>탈단행동단원및 교우 (돌봄 76회)</t>
  </si>
  <si>
    <t>교우,신영세자 대상 (타Pr.1명입단)</t>
  </si>
  <si>
    <t>소공동체 참석,협조,연락</t>
  </si>
  <si>
    <t>전례,사목회,성가대,미사안내</t>
  </si>
  <si>
    <t>레지오 마리애</t>
  </si>
  <si>
    <t>세나뚜스 통일양식 제4호</t>
  </si>
  <si>
    <t>설 립 일</t>
  </si>
  <si>
    <t>인 가 일</t>
  </si>
  <si>
    <t>보고기간</t>
  </si>
  <si>
    <t>주 회 합</t>
  </si>
  <si>
    <t>매주 화 요일  20 시  10 분              제     7  회합실</t>
  </si>
  <si>
    <t>간    부</t>
  </si>
  <si>
    <t>구분</t>
  </si>
  <si>
    <t>단  장</t>
  </si>
  <si>
    <t>부단장</t>
  </si>
  <si>
    <t>서   기</t>
  </si>
  <si>
    <t xml:space="preserve">회   계 </t>
  </si>
  <si>
    <t>성    명</t>
  </si>
  <si>
    <t>세 례 명</t>
  </si>
  <si>
    <t>평의회출석률</t>
  </si>
  <si>
    <t>단 원 수</t>
  </si>
  <si>
    <t>남</t>
  </si>
  <si>
    <t>여</t>
  </si>
  <si>
    <t>합계</t>
  </si>
  <si>
    <t>협</t>
  </si>
  <si>
    <t>조</t>
  </si>
  <si>
    <t>출 석 률</t>
  </si>
  <si>
    <t>간 부</t>
  </si>
  <si>
    <t>단 원</t>
  </si>
  <si>
    <t>전 체</t>
  </si>
  <si>
    <t>조직특성</t>
  </si>
  <si>
    <t>통신교환</t>
  </si>
  <si>
    <t>수    신</t>
  </si>
  <si>
    <t>발      신</t>
  </si>
  <si>
    <t>회계보고</t>
  </si>
  <si>
    <t>수           입</t>
  </si>
  <si>
    <t>지               출</t>
  </si>
  <si>
    <t>교육내용</t>
  </si>
  <si>
    <t>행  사  내  용</t>
  </si>
  <si>
    <t>일    자</t>
  </si>
  <si>
    <t>장    소</t>
  </si>
  <si>
    <t>참 가 인 원 수</t>
  </si>
  <si>
    <t>중동 성당</t>
  </si>
  <si>
    <t>자체교육</t>
  </si>
  <si>
    <t>아치에스</t>
  </si>
  <si>
    <t>야외행사</t>
  </si>
  <si>
    <t>기타행사</t>
  </si>
  <si>
    <t>활  동  상  황</t>
  </si>
  <si>
    <t>종목</t>
  </si>
  <si>
    <t>세      목</t>
  </si>
  <si>
    <t>활  동</t>
  </si>
  <si>
    <t>내           용</t>
  </si>
  <si>
    <t>비     고</t>
  </si>
  <si>
    <t>대상</t>
  </si>
  <si>
    <t>회수</t>
  </si>
  <si>
    <t>입교</t>
  </si>
  <si>
    <t>권면</t>
  </si>
  <si>
    <t>비신자 권면</t>
  </si>
  <si>
    <t>개종권면</t>
  </si>
  <si>
    <t>교리반인도   명</t>
  </si>
  <si>
    <t>예비중단자 권면</t>
  </si>
  <si>
    <t>예비</t>
  </si>
  <si>
    <t>신자</t>
  </si>
  <si>
    <t>돌봄</t>
  </si>
  <si>
    <t>교리반 인도(직접인도)</t>
  </si>
  <si>
    <t>타인이 인도한 예비신자</t>
  </si>
  <si>
    <t>통신 교리자</t>
  </si>
  <si>
    <t>교리반 협조</t>
  </si>
  <si>
    <t>교</t>
  </si>
  <si>
    <t>우</t>
  </si>
  <si>
    <t>돌</t>
  </si>
  <si>
    <t>봄</t>
  </si>
  <si>
    <t>새 신자 방문 돌봄</t>
  </si>
  <si>
    <t>영적대화 및 신심단체 가입유도</t>
  </si>
  <si>
    <t>교우가정 방문</t>
  </si>
  <si>
    <t>영적대화 및 가정봉사</t>
  </si>
  <si>
    <t>쉬는 교우 방문지도</t>
  </si>
  <si>
    <t>회두권유 및 성사권유</t>
  </si>
  <si>
    <t>혼인장애자 해소 권면</t>
  </si>
  <si>
    <t>판공성사 권면</t>
  </si>
  <si>
    <t>쉬는 교우 판공 독려</t>
  </si>
  <si>
    <t>전입교우 방문</t>
  </si>
  <si>
    <t>견진성사 권면</t>
  </si>
  <si>
    <t>유아세례 권면</t>
  </si>
  <si>
    <t>어려</t>
  </si>
  <si>
    <t>움을</t>
  </si>
  <si>
    <t>겪는</t>
  </si>
  <si>
    <t>분</t>
  </si>
  <si>
    <t>교우상가 방문 및 돌봄</t>
  </si>
  <si>
    <t>비신자상가 방문 및 돌봄</t>
  </si>
  <si>
    <t>교우환자 방문 및 돌봄</t>
  </si>
  <si>
    <t>비신자환자 방문 및 돌봄</t>
  </si>
  <si>
    <t>이재 및 빈곤자 돌봄</t>
  </si>
  <si>
    <t>병원봉사</t>
  </si>
  <si>
    <t>복지시설 방문</t>
  </si>
  <si>
    <t>레지</t>
  </si>
  <si>
    <t>오</t>
  </si>
  <si>
    <t>확장</t>
  </si>
  <si>
    <t>소년 쁘레시디움 지도</t>
  </si>
  <si>
    <t>행동단원 모집</t>
  </si>
  <si>
    <t>협조단원모집 및 돌봄</t>
  </si>
  <si>
    <t>레지오를 위한 활동</t>
  </si>
  <si>
    <t>본</t>
  </si>
  <si>
    <t>당</t>
  </si>
  <si>
    <t>소공동체 협조(반모임)</t>
  </si>
  <si>
    <t>행사준비 및 협조</t>
  </si>
  <si>
    <t>주일학교 돌봄</t>
  </si>
  <si>
    <t>호구조사</t>
  </si>
  <si>
    <t>기    타</t>
  </si>
  <si>
    <t>기</t>
  </si>
  <si>
    <t>타</t>
  </si>
  <si>
    <t>출판물 보급</t>
  </si>
  <si>
    <t>자연(생명)보호 활동</t>
  </si>
  <si>
    <t>봉사활동</t>
  </si>
  <si>
    <r>
      <t xml:space="preserve"> </t>
    </r>
    <r>
      <rPr>
        <b/>
        <u val="single"/>
        <sz val="18"/>
        <color indexed="8"/>
        <rFont val="한양신명조,한컴돋움"/>
        <family val="3"/>
      </rPr>
      <t xml:space="preserve">창원 제 4 천지의 여왕 Co. </t>
    </r>
    <r>
      <rPr>
        <b/>
        <sz val="18"/>
        <color indexed="8"/>
        <rFont val="굴림체"/>
        <family val="3"/>
      </rPr>
      <t>직속</t>
    </r>
    <r>
      <rPr>
        <sz val="18"/>
        <color indexed="8"/>
        <rFont val="굴림체"/>
        <family val="3"/>
      </rPr>
      <t xml:space="preserve">    </t>
    </r>
  </si>
  <si>
    <t>활  동  사  례</t>
  </si>
  <si>
    <t>천주교 중동 성당</t>
  </si>
  <si>
    <t>  1982 년  02월  20 일</t>
  </si>
  <si>
    <t>   1982 년 02 월 20 일</t>
  </si>
  <si>
    <t>원</t>
  </si>
  <si>
    <t>상급평의회 주관교육</t>
  </si>
  <si>
    <t>쁘레시디움 월례보고서</t>
  </si>
  <si>
    <t>활 동 상 황</t>
  </si>
  <si>
    <t>1. 간부구성</t>
  </si>
  <si>
    <t>세목</t>
  </si>
  <si>
    <t>비      고</t>
  </si>
  <si>
    <t>/횟수</t>
  </si>
  <si>
    <t>구분/직책</t>
  </si>
  <si>
    <t>단장</t>
  </si>
  <si>
    <t>서기</t>
  </si>
  <si>
    <t>회계</t>
  </si>
  <si>
    <t>성명</t>
  </si>
  <si>
    <t>세례명</t>
  </si>
  <si>
    <t>예비중단자권면</t>
  </si>
  <si>
    <t>상급평의회</t>
  </si>
  <si>
    <t>출석율</t>
  </si>
  <si>
    <t>연락처</t>
  </si>
  <si>
    <t>3. 단원수</t>
  </si>
  <si>
    <t>새신자 방문 돌봄</t>
  </si>
  <si>
    <t>전차보고시</t>
  </si>
  <si>
    <t>현   재</t>
  </si>
  <si>
    <t>증   감</t>
  </si>
  <si>
    <t>교우가정방문</t>
  </si>
  <si>
    <t>행 동 단 원</t>
  </si>
  <si>
    <t>계</t>
  </si>
  <si>
    <t>쉬는교우방문지도</t>
  </si>
  <si>
    <t>조당자해소권면</t>
  </si>
  <si>
    <t>해 소</t>
  </si>
  <si>
    <t>쁘레또리움단원</t>
  </si>
  <si>
    <t>협 조 단 원</t>
  </si>
  <si>
    <t>견진성사권면</t>
  </si>
  <si>
    <t>아듀또리움단원</t>
  </si>
  <si>
    <t>유아세례권면</t>
  </si>
  <si>
    <t>교우상가방문 및 돌봄</t>
  </si>
  <si>
    <t>5. 중요사항</t>
  </si>
  <si>
    <t>비신자상가방문및 돌봄</t>
  </si>
  <si>
    <t>   1) 교육 및 행사</t>
  </si>
  <si>
    <t>교우환자방문 및 돌봄</t>
  </si>
  <si>
    <t>구       분</t>
  </si>
  <si>
    <t>행사명</t>
  </si>
  <si>
    <t>일  시</t>
  </si>
  <si>
    <t>참여인원</t>
  </si>
  <si>
    <t>레지오 행사</t>
  </si>
  <si>
    <t>비신자환자방문및돌봄</t>
  </si>
  <si>
    <t>복지시설방문</t>
  </si>
  <si>
    <t>소년쁘레시디움지도</t>
  </si>
  <si>
    <t>행동단원모집</t>
  </si>
  <si>
    <t>레지오를 위한활동</t>
  </si>
  <si>
    <t>소공동체 협조</t>
  </si>
  <si>
    <t>행사준비 협조</t>
  </si>
  <si>
    <t xml:space="preserve"> 원 </t>
  </si>
  <si>
    <t>지출:</t>
  </si>
  <si>
    <t>기타</t>
  </si>
  <si>
    <t>    4) 기타 활동상황 및 건의사항</t>
  </si>
  <si>
    <t>자연보호활동</t>
  </si>
  <si>
    <t>직책</t>
  </si>
  <si>
    <t>담 당 사 제</t>
  </si>
  <si>
    <t>담 당 수 녀</t>
  </si>
  <si>
    <t>제찬석</t>
  </si>
  <si>
    <t>이호상</t>
  </si>
  <si>
    <t>요 한</t>
  </si>
  <si>
    <t>마태오</t>
  </si>
  <si>
    <t>스테파노</t>
  </si>
  <si>
    <t>행
동
단
원</t>
  </si>
  <si>
    <t>협
조
단
원</t>
  </si>
  <si>
    <t>4 명</t>
  </si>
  <si>
    <t>전차단원  9 명</t>
  </si>
  <si>
    <t>전출         명</t>
  </si>
  <si>
    <t>아듀또리움단원   1 명</t>
  </si>
  <si>
    <t>청,중,장년 혼성</t>
  </si>
  <si>
    <t>잔   액</t>
  </si>
  <si>
    <t>의 연 금 :</t>
  </si>
  <si>
    <t>위령미사예물 :</t>
  </si>
  <si>
    <t>초    값 :</t>
  </si>
  <si>
    <t>인 쇄 비 :</t>
  </si>
  <si>
    <t>원</t>
  </si>
  <si>
    <t>꽃    대 :</t>
  </si>
  <si>
    <t>지 출 계 :</t>
  </si>
  <si>
    <t>단원 의무 교육</t>
  </si>
  <si>
    <t>상 장례 교육</t>
  </si>
  <si>
    <t>중동 성당</t>
  </si>
  <si>
    <t>쁘레시디움 친목회</t>
  </si>
  <si>
    <t>소 답 동</t>
  </si>
  <si>
    <t>토론대회</t>
  </si>
  <si>
    <t>              (교리중   명)</t>
  </si>
  <si>
    <t>단체가입     명</t>
  </si>
  <si>
    <t>단체가입    명</t>
  </si>
  <si>
    <t>유아세례     명</t>
  </si>
  <si>
    <t>병자성사:    명</t>
  </si>
  <si>
    <t>병자영성체:  명</t>
  </si>
  <si>
    <t>이웃,모자 결손가정 돌보기</t>
  </si>
  <si>
    <t>파티마병원,삼성병원,태봉병원
참사랑병원,희연병원,요양소등</t>
  </si>
  <si>
    <t>신자들의 도움Pr.</t>
  </si>
  <si>
    <t>성경 읽고 쓰기</t>
  </si>
  <si>
    <t>면담:     세대</t>
  </si>
  <si>
    <t>선교지,주보,서적 전달</t>
  </si>
  <si>
    <t xml:space="preserve">            (첫영성체   명)</t>
  </si>
  <si>
    <t>이웃 및 자녀, 친구 (타본당 1명)</t>
  </si>
  <si>
    <r>
      <t xml:space="preserve">성스러운 횃불   </t>
    </r>
    <r>
      <rPr>
        <b/>
        <sz val="18"/>
        <color indexed="8"/>
        <rFont val="굴림"/>
        <family val="3"/>
      </rPr>
      <t>쁘레시디움</t>
    </r>
  </si>
  <si>
    <t>원</t>
  </si>
  <si>
    <t>쁘레또리움단원   명</t>
  </si>
  <si>
    <t>임철환</t>
  </si>
  <si>
    <t>제 28 차 사업보고서</t>
  </si>
  <si>
    <t>보고일 :     2010. 11. 12. </t>
  </si>
  <si>
    <t>원숭창</t>
  </si>
  <si>
    <t>바오로</t>
  </si>
  <si>
    <t>정영미</t>
  </si>
  <si>
    <t>아가다</t>
  </si>
  <si>
    <t>6 명</t>
  </si>
  <si>
    <t>10 명</t>
  </si>
  <si>
    <t>예비단원 0명</t>
  </si>
  <si>
    <t>5 명</t>
  </si>
  <si>
    <t>10  명</t>
  </si>
  <si>
    <t>15 명</t>
  </si>
  <si>
    <t xml:space="preserve"> 입단(전입) 7 명  </t>
  </si>
  <si>
    <t>퇴단(제명) 6 명</t>
  </si>
  <si>
    <t>이  자 :</t>
  </si>
  <si>
    <t>이월금 :</t>
  </si>
  <si>
    <t>비밀헌금:</t>
  </si>
  <si>
    <t>수입계 :</t>
  </si>
  <si>
    <t>2010.04.11.</t>
  </si>
  <si>
    <t>13 명중 8 명 참가</t>
  </si>
  <si>
    <t>11 명중 8 명 참가</t>
  </si>
  <si>
    <t>2010.03.28.</t>
  </si>
  <si>
    <t>연차 총친목회</t>
  </si>
  <si>
    <t>2010.06.27.</t>
  </si>
  <si>
    <t>8 명중 5 명 참가</t>
  </si>
  <si>
    <t>2010.09.20.</t>
  </si>
  <si>
    <t>레 지 오
행    사</t>
  </si>
  <si>
    <t>2009.10.31.</t>
  </si>
  <si>
    <t>9 명중 2 명 참가</t>
  </si>
  <si>
    <t>밀양 구만산</t>
  </si>
  <si>
    <t>2010.04.25.</t>
  </si>
  <si>
    <t>14 명중 4 명 참가</t>
  </si>
  <si>
    <t>2010.05.08.</t>
  </si>
  <si>
    <t>14 명중 5 명 참가</t>
  </si>
  <si>
    <t>성모 성월 기도</t>
  </si>
  <si>
    <t>2010.05.01.</t>
  </si>
  <si>
    <t>14 명중 9 명 참가</t>
  </si>
  <si>
    <t>성모님의 밤</t>
  </si>
  <si>
    <t>2010.05.19.</t>
  </si>
  <si>
    <t>12 명중 12 명 참가</t>
  </si>
  <si>
    <t xml:space="preserve">교리반인도 8 명 </t>
  </si>
  <si>
    <t>세례자   3 명</t>
  </si>
  <si>
    <t>세례자     명</t>
  </si>
  <si>
    <t>세례자  33 명</t>
  </si>
  <si>
    <t>타본당 명    (교리중  4 명)</t>
  </si>
  <si>
    <t xml:space="preserve">단체가입  5 명 </t>
  </si>
  <si>
    <t>회두      2 명</t>
  </si>
  <si>
    <t>성사      5 명</t>
  </si>
  <si>
    <t>해소      2 명</t>
  </si>
  <si>
    <t>대부분 직장생활을 하며 저녁에 주회를 하는 Pr.이 그러하겠지만, 특히 우리 Pr.은</t>
  </si>
  <si>
    <t>병간호중에 환자의 양해를 구하고 주회는 참석하는 단원등</t>
  </si>
  <si>
    <t>조금은 이상한 주회가 되고 있지만, 그 바쁜 와중에도 성모님의 군대 대열에서</t>
  </si>
  <si>
    <t>벗어나지 않기 위하여 주회합에 참석하여 나름대로 지시에 따라 활동을 하는 단원들을</t>
  </si>
  <si>
    <t>성모님께서는 어여삐 여기시리라 생각합니다.</t>
  </si>
  <si>
    <t xml:space="preserve">기회가 있을 때마다 레지오에 대한 설명과 권유로, 세례후 단원모집에 노력한 결과 </t>
  </si>
  <si>
    <t>新영세자이자 新단원들로 배치하여 훌륭한 단원이자 간부로 양성하는 우리 Pr.은</t>
  </si>
  <si>
    <t>성모님의 보호와 은총으로, 성모님의 군대로 계속 거듭나도록 노력하겠습니다.</t>
  </si>
  <si>
    <t xml:space="preserve">1. 외인 권면 </t>
  </si>
  <si>
    <t xml:space="preserve">가. 비신자 권면 </t>
  </si>
  <si>
    <t>2. 레지오 확장</t>
  </si>
  <si>
    <t>다. 단원모집</t>
  </si>
  <si>
    <t>넓은 연령층의 단원구성에, 직장이 시외인데다 업무가 늦게 마치는 회사에 다니는 단원,</t>
  </si>
  <si>
    <t>다양한 직종의 단원들로(교본에서 이야기하는) 구성되어 있습니다.</t>
  </si>
  <si>
    <t>때문에 지각과 조퇴를 하는 단원이 많지만, 그러나 출석률은 좋습니다.</t>
  </si>
  <si>
    <t>본당 내 사목회의 맡은 직무관계로 예비신자와 신영세자들과는 잦은 접촉과 교감이 있기에</t>
  </si>
  <si>
    <t>이사로 전출한 단원과 직장이나 시댁 문제, 기타 개인적인 사유로 탈단한 단원들의 공백을</t>
  </si>
  <si>
    <r>
      <t xml:space="preserve">(2010년) 성스러운 횃불 쁘레시디움 </t>
    </r>
    <r>
      <rPr>
        <b/>
        <sz val="18"/>
        <color indexed="8"/>
        <rFont val="돋움"/>
        <family val="3"/>
      </rPr>
      <t>                   </t>
    </r>
  </si>
  <si>
    <t>제1,446차~제1,497차</t>
  </si>
  <si>
    <t>(보고일: 11월 12일)</t>
  </si>
  <si>
    <t>11/11</t>
  </si>
  <si>
    <t>8/8</t>
  </si>
  <si>
    <t>10/10</t>
  </si>
  <si>
    <t>8/7</t>
  </si>
  <si>
    <t>입
교
권
면</t>
  </si>
  <si>
    <t>교리반인도</t>
  </si>
  <si>
    <t>명</t>
  </si>
  <si>
    <t>예
비
신
자
돌
봄</t>
  </si>
  <si>
    <t>교리반 인도(직접인도)</t>
  </si>
  <si>
    <t>영세자 </t>
  </si>
  <si>
    <t>타인이 인도한 예비신자</t>
  </si>
  <si>
    <t>019-598-1341</t>
  </si>
  <si>
    <t>010-5418-9430</t>
  </si>
  <si>
    <t>010-3112-2933</t>
  </si>
  <si>
    <t>010-2585-4968</t>
  </si>
  <si>
    <t>2. 주회합 일시 및 장소: 매주 화요일 저녁8시10분 (제 7 회합실)</t>
  </si>
  <si>
    <t>여정봉사활동,교리반 봉사,
행사차량협조,환영식,영세식등</t>
  </si>
  <si>
    <t>교
우
돌
봄</t>
  </si>
  <si>
    <t>단체가입</t>
  </si>
  <si>
    <t>구  분</t>
  </si>
  <si>
    <t xml:space="preserve">회 두  </t>
  </si>
  <si>
    <t>성 사</t>
  </si>
  <si>
    <t>견 진</t>
  </si>
  <si>
    <t>유아세례</t>
  </si>
  <si>
    <t>4. 출석율:</t>
  </si>
  <si>
    <t>간부</t>
  </si>
  <si>
    <t>%</t>
  </si>
  <si>
    <t>단원</t>
  </si>
  <si>
    <t>어
려
움
을
겪
는
분
돌
봄</t>
  </si>
  <si>
    <t>연도:54명</t>
  </si>
  <si>
    <t>미사:21명</t>
  </si>
  <si>
    <t>장지: 2명</t>
  </si>
  <si>
    <t>위로, 위안</t>
  </si>
  <si>
    <t>병자성사</t>
  </si>
  <si>
    <t>병자영성체</t>
  </si>
  <si>
    <t>아치에스</t>
  </si>
  <si>
    <t>10.03.28.</t>
  </si>
  <si>
    <t>중동성당</t>
  </si>
  <si>
    <t>5/8</t>
  </si>
  <si>
    <t>대세자</t>
  </si>
  <si>
    <t>연차
총친목회</t>
  </si>
  <si>
    <t>10.06.27.</t>
  </si>
  <si>
    <t>10/11</t>
  </si>
  <si>
    <t>이웃,모자 결손가정,
독거노인 돌보기</t>
  </si>
  <si>
    <t>쁘레시디움
 친목회</t>
  </si>
  <si>
    <t>10.09.20.</t>
  </si>
  <si>
    <t>소답동</t>
  </si>
  <si>
    <t>7/10</t>
  </si>
  <si>
    <t>파티마병원,삼성병원,태봉병원
행복한병원,희연병원등</t>
  </si>
  <si>
    <t>교 육</t>
  </si>
  <si>
    <t>단원의무교육</t>
  </si>
  <si>
    <t>10.04.11.</t>
  </si>
  <si>
    <t>8/13</t>
  </si>
  <si>
    <t>마음의 집,사랑나눔의집,산청.북면성심원,평화의 집등</t>
  </si>
  <si>
    <t>8/11</t>
  </si>
  <si>
    <t>레
지
오
확
장</t>
  </si>
  <si>
    <r>
      <t>입단(</t>
    </r>
    <r>
      <rPr>
        <b/>
        <sz val="11"/>
        <color indexed="8"/>
        <rFont val="한양신명조"/>
        <family val="3"/>
      </rPr>
      <t>타Pr.포함)</t>
    </r>
  </si>
  <si>
    <t>기 타</t>
  </si>
  <si>
    <t>까떼나산행</t>
  </si>
  <si>
    <t>09.10.31.</t>
  </si>
  <si>
    <t>밀양구만산</t>
  </si>
  <si>
    <t>2/9</t>
  </si>
  <si>
    <t>입 단:</t>
  </si>
  <si>
    <t>도보성지순례</t>
  </si>
  <si>
    <t>10.04.25.</t>
  </si>
  <si>
    <t>진례 박대식
(빅토리노)순교자묘</t>
  </si>
  <si>
    <t>4/14</t>
  </si>
  <si>
    <t>행사,교육,평의회참석,준비
교본연구,행사참여</t>
  </si>
  <si>
    <t>Re.성모의 밤</t>
  </si>
  <si>
    <t>10.05.08.</t>
  </si>
  <si>
    <t>마산교육관</t>
  </si>
  <si>
    <t>5/14</t>
  </si>
  <si>
    <t>본
당
협
조</t>
  </si>
  <si>
    <t>성경 읽기,쓰기</t>
  </si>
  <si>
    <t>성경읽고 쓰기,성경공부반</t>
  </si>
  <si>
    <t>성모성월기도</t>
  </si>
  <si>
    <t>10.05.01.</t>
  </si>
  <si>
    <t>9/14</t>
  </si>
  <si>
    <t>소공동체 협조</t>
  </si>
  <si>
    <t>10.05.19.</t>
  </si>
  <si>
    <t>12/12</t>
  </si>
  <si>
    <t>    2) 회계보고:</t>
  </si>
  <si>
    <t> 비밀헌금:</t>
  </si>
  <si>
    <t>행사참석,여름성경학교 봉사,어린이복사단 협조,첫영성체반 협조등</t>
  </si>
  <si>
    <t>잔액:</t>
  </si>
  <si>
    <t>면 담:</t>
  </si>
  <si>
    <t>세대</t>
  </si>
  <si>
    <t xml:space="preserve">    3) 묵주기도: </t>
  </si>
  <si>
    <t>본당청소,정리,타단체협조
본당행사 참석,특수미사협조</t>
  </si>
  <si>
    <t xml:space="preserve">       평일미사: </t>
  </si>
  <si>
    <t>영성체:</t>
  </si>
  <si>
    <t>기
타</t>
  </si>
  <si>
    <t>주보,서적 전달</t>
  </si>
  <si>
    <t>세제덜쓰기,쓰레기 분리수거,
동네청소,환경 운동,山 정화</t>
  </si>
  <si>
    <r>
      <t xml:space="preserve">성스러운 횃불Pr.       단장   이호상(마태오)  </t>
    </r>
    <r>
      <rPr>
        <b/>
        <sz val="10"/>
        <color indexed="8"/>
        <rFont val="한양신명조"/>
        <family val="3"/>
      </rPr>
      <t>인</t>
    </r>
  </si>
  <si>
    <t>마창봉사단,차량봉사,
이웃봉사,희생,봉사</t>
  </si>
  <si>
    <t>연도: 54명</t>
  </si>
  <si>
    <t>미사: 21명</t>
  </si>
  <si>
    <t>장지:  2 명</t>
  </si>
  <si>
    <r>
      <t>입단(</t>
    </r>
    <r>
      <rPr>
        <b/>
        <sz val="11"/>
        <rFont val="한양신명조"/>
        <family val="3"/>
      </rPr>
      <t>타Pr.포함)</t>
    </r>
  </si>
  <si>
    <t>   50 건</t>
  </si>
  <si>
    <t>     17  건</t>
  </si>
  <si>
    <t>제  28 차 사업보고서</t>
  </si>
  <si>
    <t>  2009년 11 월 5 일 ～ 2010년 10 월 28일 (제 1.446 차) ～ (제 1,497 차)  52주간</t>
  </si>
  <si>
    <t>정단원 10명</t>
  </si>
  <si>
    <t>11 명중 10 명 참가</t>
  </si>
  <si>
    <t>10 명중 7 명 참가</t>
  </si>
  <si>
    <t>까떼나 산행</t>
  </si>
  <si>
    <t>도보 성지 순례</t>
  </si>
  <si>
    <t>여정봉사활동,교리반 봉사,
행사차량협조,환영식,영세식등</t>
  </si>
  <si>
    <t>상가방문,위로 및 장지동행</t>
  </si>
  <si>
    <t>마음의 집,사랑나눔의집,산청.북면성심원,평화의 집,오순절평화의 마을등</t>
  </si>
  <si>
    <t>행사,교육,평의회참석,준비,교본연구,행사참여</t>
  </si>
  <si>
    <t>행사참석,여름성경학교 봉사,어린이복사단 협조,첫영성체반 협조등</t>
  </si>
  <si>
    <t>세제덜쓰기,쓰레기 분리수거,
동네청소,환경 운동,山 정화</t>
  </si>
  <si>
    <t>마창봉사단,차량봉사,교구행사협조
이웃봉사,희생,봉사</t>
  </si>
  <si>
    <t>신심단체 가입유도</t>
  </si>
  <si>
    <t>성사권유 및 안내</t>
  </si>
  <si>
    <t>상가방문, 위로</t>
  </si>
  <si>
    <t>쾌유기도,영적대화,방문활동</t>
  </si>
  <si>
    <t>대세권유및주선.돌봄,방문활동</t>
  </si>
  <si>
    <t>본당청소,정리,타단체협조
본당행사 참석,특수미사협조</t>
  </si>
  <si>
    <t>172/189</t>
  </si>
  <si>
    <t>220/245</t>
  </si>
  <si>
    <t>출석률</t>
  </si>
  <si>
    <t>단원</t>
  </si>
  <si>
    <t>간부</t>
  </si>
  <si>
    <t>월별</t>
  </si>
  <si>
    <t>출석</t>
  </si>
  <si>
    <t>출석해야할 일자</t>
  </si>
  <si>
    <t xml:space="preserve"> '09년 11월</t>
  </si>
  <si>
    <t xml:space="preserve"> '09년 12월</t>
  </si>
  <si>
    <t xml:space="preserve"> '10년 1월</t>
  </si>
  <si>
    <t>합계</t>
  </si>
  <si>
    <t>총 합계</t>
  </si>
  <si>
    <t>활동 내역</t>
  </si>
  <si>
    <t>입교 권면</t>
  </si>
  <si>
    <t>번호</t>
  </si>
  <si>
    <t>대상자</t>
  </si>
  <si>
    <t>권면 횟수</t>
  </si>
  <si>
    <t>결과</t>
  </si>
  <si>
    <t>김옥화</t>
  </si>
  <si>
    <t>김광중</t>
  </si>
  <si>
    <t>홍순자</t>
  </si>
  <si>
    <t>원바오로 이웃</t>
  </si>
  <si>
    <t>이요셉 형수</t>
  </si>
  <si>
    <t>서데레사 친구10</t>
  </si>
  <si>
    <t>최율리아나 이웃</t>
  </si>
  <si>
    <t>정연기</t>
  </si>
  <si>
    <t>짝교우대상자20</t>
  </si>
  <si>
    <t>김명중(임st</t>
  </si>
  <si>
    <t>송호식(치료사)</t>
  </si>
  <si>
    <t>조두희(서데레사</t>
  </si>
  <si>
    <t>곽진수(율리아나)이웃</t>
  </si>
  <si>
    <t>강영자(서데레사</t>
  </si>
  <si>
    <t>강영희(개종)</t>
  </si>
  <si>
    <t>서데레사 bus/건축가</t>
  </si>
  <si>
    <t>민관자</t>
  </si>
  <si>
    <t>최영란(서데레사</t>
  </si>
  <si>
    <t>조덕연</t>
  </si>
  <si>
    <t>권숭광(서데레사</t>
  </si>
  <si>
    <t>이상기</t>
  </si>
  <si>
    <t>이상철(도계모니카夫</t>
  </si>
  <si>
    <t>대한슈퍼-김분이</t>
  </si>
  <si>
    <t>김희근(대세권면</t>
  </si>
  <si>
    <t>김인순(로사),개종</t>
  </si>
  <si>
    <t>차민정(정아가다친구</t>
  </si>
  <si>
    <t>천순선</t>
  </si>
  <si>
    <t>박몽규(구옥남 부)</t>
  </si>
  <si>
    <t>윤주원(박은정 부)</t>
  </si>
  <si>
    <t>허호곤(차점이 부)</t>
  </si>
  <si>
    <t>임스테파노대상</t>
  </si>
  <si>
    <t>조성환,요셉</t>
  </si>
  <si>
    <t>주쾌주(오경섭 모)</t>
  </si>
  <si>
    <t>김철수</t>
  </si>
  <si>
    <t>김미경(장정원 대상)</t>
  </si>
  <si>
    <t>최종한</t>
  </si>
  <si>
    <t>이지원,여(장정원 대상)</t>
  </si>
  <si>
    <t>정명훈</t>
  </si>
  <si>
    <t>이지원,남(장정원 대상)</t>
  </si>
  <si>
    <t>박미자</t>
  </si>
  <si>
    <t>김종훈(정영미 대상)</t>
  </si>
  <si>
    <t>이창희</t>
  </si>
  <si>
    <t>정연이(마태오 대상)</t>
  </si>
  <si>
    <t>김복순,</t>
  </si>
  <si>
    <t>김혜진(아가다딸/첫)</t>
  </si>
  <si>
    <t>문점임</t>
  </si>
  <si>
    <t>김선미</t>
  </si>
  <si>
    <t>간병인</t>
  </si>
  <si>
    <t>김을임(분식)</t>
  </si>
  <si>
    <t>이명희</t>
  </si>
  <si>
    <t>김순희</t>
  </si>
  <si>
    <t>백조현</t>
  </si>
  <si>
    <t>안율리아노 母</t>
  </si>
  <si>
    <t>한미경</t>
  </si>
  <si>
    <t>총:</t>
  </si>
  <si>
    <t>계</t>
  </si>
  <si>
    <t>개종권면자:</t>
  </si>
  <si>
    <t>대상:</t>
  </si>
  <si>
    <t>결과:</t>
  </si>
  <si>
    <t xml:space="preserve"> /대세</t>
  </si>
  <si>
    <t>예비신자 돌보기 대상</t>
  </si>
  <si>
    <t>타인 예비신자 돌보기 대상</t>
  </si>
  <si>
    <t>돌봄 횟수</t>
  </si>
  <si>
    <t>오경석</t>
  </si>
  <si>
    <t>여정봉사중 교리</t>
  </si>
  <si>
    <t>원숭창</t>
  </si>
  <si>
    <t>쉬는이 권면</t>
  </si>
  <si>
    <t>연도 대상</t>
  </si>
  <si>
    <t>차 수</t>
  </si>
  <si>
    <t>인원</t>
  </si>
  <si>
    <t>강성우,요한</t>
  </si>
  <si>
    <t>사제 아타나시오</t>
  </si>
  <si>
    <t>김정선,아우델리아</t>
  </si>
  <si>
    <t>김 율리아나</t>
  </si>
  <si>
    <t>강숙자,마리아(간병인</t>
  </si>
  <si>
    <t>진신석(베드로)</t>
  </si>
  <si>
    <t>박여사(간병인</t>
  </si>
  <si>
    <t>장덕임(안나)</t>
  </si>
  <si>
    <t>변순조,베로니카</t>
  </si>
  <si>
    <t>이성근(요셉)</t>
  </si>
  <si>
    <t>비비안나(보호자</t>
  </si>
  <si>
    <t>이동렬(아가다)</t>
  </si>
  <si>
    <t>새간병사(데레사</t>
  </si>
  <si>
    <t>사파성당</t>
  </si>
  <si>
    <t>김성남(마리안나)</t>
  </si>
  <si>
    <t>김영희,헬레나</t>
  </si>
  <si>
    <t>5/ 데레사</t>
  </si>
  <si>
    <t>김보나</t>
  </si>
  <si>
    <t>이정화,데레사</t>
  </si>
  <si>
    <t>북면 이재우(요셉)</t>
  </si>
  <si>
    <t>이찬우,바오로</t>
  </si>
  <si>
    <t>이응석Fr.신부</t>
  </si>
  <si>
    <t>최율리아나 자녀</t>
  </si>
  <si>
    <t>송범숙(마리아)</t>
  </si>
  <si>
    <t>최율리아나 앞집총각</t>
  </si>
  <si>
    <t>이판기(바오로)</t>
  </si>
  <si>
    <t>최율리아나 외삼촌</t>
  </si>
  <si>
    <t>김종복(요셉)</t>
  </si>
  <si>
    <t>이계옥(환자)</t>
  </si>
  <si>
    <t>조차개(요한)</t>
  </si>
  <si>
    <t>행복병원6명</t>
  </si>
  <si>
    <t>차승민(요한)</t>
  </si>
  <si>
    <t>박미애,마리안나</t>
  </si>
  <si>
    <t>송성자(로사리아)</t>
  </si>
  <si>
    <t>김영화,사비나</t>
  </si>
  <si>
    <t>정복자 모친</t>
  </si>
  <si>
    <t>김수열,야고버</t>
  </si>
  <si>
    <t>김석분(프란체스카)</t>
  </si>
  <si>
    <t>안사비나</t>
  </si>
  <si>
    <t>데레사병원대상5</t>
  </si>
  <si>
    <t>이동현,사베리오</t>
  </si>
  <si>
    <t>김아녜스,배영규</t>
  </si>
  <si>
    <t>윤인수,로사</t>
  </si>
  <si>
    <t>김옥자,아가다</t>
  </si>
  <si>
    <t>이운길,오딜론</t>
  </si>
  <si>
    <t>송선화(사파)</t>
  </si>
  <si>
    <t>신동수,야고버</t>
  </si>
  <si>
    <t>최원주</t>
  </si>
  <si>
    <t>이상연,아우델리아</t>
  </si>
  <si>
    <t>류상련,마리아</t>
  </si>
  <si>
    <t>김반지,아델라이데</t>
  </si>
  <si>
    <t>김동수대자</t>
  </si>
  <si>
    <t>강철주,니니아노</t>
  </si>
  <si>
    <t>이창근,필립보</t>
  </si>
  <si>
    <t>장옥순,</t>
  </si>
  <si>
    <t>루시아(데레사bus)</t>
  </si>
  <si>
    <t>합계/쉬는이 권면</t>
  </si>
  <si>
    <t>한명택(베드로)</t>
  </si>
  <si>
    <t>협조단원 돌보기</t>
  </si>
  <si>
    <t>김인순(김해,간병사)</t>
  </si>
  <si>
    <t>협조단원</t>
  </si>
  <si>
    <t>본명</t>
  </si>
  <si>
    <t>횟수</t>
  </si>
  <si>
    <t>가야보신원(최</t>
  </si>
  <si>
    <t>이수현</t>
  </si>
  <si>
    <t>아녜스</t>
  </si>
  <si>
    <t>이말선</t>
  </si>
  <si>
    <t>엘리사벳</t>
  </si>
  <si>
    <t>송선화,엘리사벳</t>
  </si>
  <si>
    <t>하덕연</t>
  </si>
  <si>
    <t>세실리아</t>
  </si>
  <si>
    <t>김일순</t>
  </si>
  <si>
    <t>안젤라</t>
  </si>
  <si>
    <t>입단 권면</t>
  </si>
  <si>
    <t>이지택</t>
  </si>
  <si>
    <t>레오나르도</t>
  </si>
  <si>
    <t>이영자</t>
  </si>
  <si>
    <t>북면, 막달레나</t>
  </si>
  <si>
    <t>석정봉</t>
  </si>
  <si>
    <t>바오로</t>
  </si>
  <si>
    <t>이영우,요아킴</t>
  </si>
  <si>
    <t>정행순</t>
  </si>
  <si>
    <t>율리아나</t>
  </si>
  <si>
    <t>김형섭,알렉시오</t>
  </si>
  <si>
    <t>윤연호</t>
  </si>
  <si>
    <t>모니카</t>
  </si>
  <si>
    <t>백윤이,프란체스코</t>
  </si>
  <si>
    <t>홍성자</t>
  </si>
  <si>
    <t>로사리아</t>
  </si>
  <si>
    <t>청년회1</t>
  </si>
  <si>
    <t>배성환</t>
  </si>
  <si>
    <t>크리스토폴</t>
  </si>
  <si>
    <t>남상규,디모테오</t>
  </si>
  <si>
    <t>이상우</t>
  </si>
  <si>
    <t>요셉</t>
  </si>
  <si>
    <t>골롬바(진해용원)</t>
  </si>
  <si>
    <t>이경희</t>
  </si>
  <si>
    <t>이상우(요셉)</t>
  </si>
  <si>
    <t>안진수</t>
  </si>
  <si>
    <t>율리아노</t>
  </si>
  <si>
    <t>여정3기, 신영세자</t>
  </si>
  <si>
    <t>김형섭</t>
  </si>
  <si>
    <t>알렉시오</t>
  </si>
  <si>
    <t>이금순</t>
  </si>
  <si>
    <t>사비나</t>
  </si>
  <si>
    <t>김미애</t>
  </si>
  <si>
    <t>루시아</t>
  </si>
  <si>
    <t>장정원</t>
  </si>
  <si>
    <t>스텔라</t>
  </si>
  <si>
    <t>병원봉사</t>
  </si>
  <si>
    <t>세례를 받고 바로 레지오 활동을 하면서 깨닫고 뉘우치며, 이 좋은 신앙의 신비를 이웃과</t>
  </si>
  <si>
    <t>나누고저, 가끔 가는 성당 근처의 분식점의 자매님들에게 여러 차례 성당 얘기도 하고,</t>
  </si>
  <si>
    <t xml:space="preserve">믿음과 종교에 관한 얘기를 나누었는데, 사실 세례는 받았지만 교리나 전례에 관한 깊은 </t>
  </si>
  <si>
    <t>지식이 부족하여 가톨릭이란 종교와 믿음에 관한 올바른 전달에 무척 힘이 들었습니다.</t>
  </si>
  <si>
    <t>나의 믿음을 올바르게 전달하지 못하는 부족한 저를 원망도 하면서 기도하였습니다.</t>
  </si>
  <si>
    <t xml:space="preserve">그 후 얼마되지 않아 자매님들의 개인사정으로 분식집이 문을 닫고 이사한 관계로 </t>
  </si>
  <si>
    <t>활동이 중단되었습니다. 교리에 대한 공부와 믿음에 대한 지식도 중요함을 깨달았습니다.</t>
  </si>
  <si>
    <t>권유로 쾌히 승낙하시어 지금은 열심히 교리반에 출석하시며, 고령의 연세라 이해력은 부족</t>
  </si>
  <si>
    <t>하시지만, 주님을 알려고 열심히 노력하시는 모습이 주님께선 아름답다고 생각하실겁니다.</t>
  </si>
  <si>
    <t>Re. 성모님의 밤</t>
  </si>
  <si>
    <t>마산  가톨락 교육관</t>
  </si>
  <si>
    <t>진례 박대식(빅토리노)순교자묘</t>
  </si>
  <si>
    <t>창원지구특강</t>
  </si>
  <si>
    <t>2010.07.12.</t>
  </si>
  <si>
    <t>10.07.12.</t>
  </si>
  <si>
    <t>최외영</t>
  </si>
  <si>
    <t>미카엘라</t>
  </si>
  <si>
    <t>연도:54명,미사:21명</t>
  </si>
  <si>
    <t>한편 모친께서 전부터 성당에 나오려고 하였으나 망설였는데, 저의 영세식의 영향과</t>
  </si>
  <si>
    <t>全단원 숫자 60~80%의 단원으로 시작기도와 마침기도를 하는 주회 횟수가 많은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</si>
</sst>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 "/>
    <numFmt numFmtId="182" formatCode="yy&quot;/&quot;m&quot;/&quot;d;@"/>
    <numFmt numFmtId="183" formatCode="mm&quot;월&quot;\ dd&quot;일&quot;"/>
    <numFmt numFmtId="184" formatCode="[$-412]yyyy&quot;년&quot;\ m&quot;월&quot;\ d&quot;일&quot;\ dddd"/>
    <numFmt numFmtId="185" formatCode="0_ "/>
  </numFmts>
  <fonts count="74">
    <font>
      <sz val="11"/>
      <name val="돋움"/>
      <family val="3"/>
    </font>
    <font>
      <sz val="16"/>
      <color indexed="8"/>
      <name val="굴림체"/>
      <family val="3"/>
    </font>
    <font>
      <sz val="10"/>
      <color indexed="8"/>
      <name val="한양신명조,한컴돋움"/>
      <family val="3"/>
    </font>
    <font>
      <b/>
      <u val="single"/>
      <sz val="32"/>
      <color indexed="8"/>
      <name val="굴림체"/>
      <family val="3"/>
    </font>
    <font>
      <sz val="10"/>
      <color indexed="8"/>
      <name val="굴림체"/>
      <family val="3"/>
    </font>
    <font>
      <sz val="8"/>
      <name val="돋움"/>
      <family val="3"/>
    </font>
    <font>
      <b/>
      <u val="single"/>
      <sz val="18"/>
      <color indexed="8"/>
      <name val="굴림체"/>
      <family val="3"/>
    </font>
    <font>
      <sz val="18"/>
      <name val="돋움"/>
      <family val="3"/>
    </font>
    <font>
      <sz val="18"/>
      <color indexed="8"/>
      <name val="한양신명조,한컴돋움"/>
      <family val="3"/>
    </font>
    <font>
      <b/>
      <u val="single"/>
      <sz val="18"/>
      <color indexed="8"/>
      <name val="한양신명조,한컴돋움"/>
      <family val="3"/>
    </font>
    <font>
      <b/>
      <sz val="18"/>
      <color indexed="8"/>
      <name val="굴림체"/>
      <family val="3"/>
    </font>
    <font>
      <sz val="18"/>
      <color indexed="8"/>
      <name val="굴림체"/>
      <family val="3"/>
    </font>
    <font>
      <b/>
      <sz val="18"/>
      <color indexed="8"/>
      <name val="굴림"/>
      <family val="3"/>
    </font>
    <font>
      <b/>
      <sz val="2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8"/>
      <name val="굴림체"/>
      <family val="3"/>
    </font>
    <font>
      <sz val="14"/>
      <name val="돋움"/>
      <family val="3"/>
    </font>
    <font>
      <sz val="11"/>
      <name val="바탕체"/>
      <family val="1"/>
    </font>
    <font>
      <b/>
      <sz val="14"/>
      <color indexed="8"/>
      <name val="한양신명조,한컴돋움"/>
      <family val="3"/>
    </font>
    <font>
      <sz val="12"/>
      <name val="바탕체"/>
      <family val="1"/>
    </font>
    <font>
      <b/>
      <sz val="14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sz val="11"/>
      <color indexed="10"/>
      <name val="돋움"/>
      <family val="3"/>
    </font>
    <font>
      <sz val="11"/>
      <color indexed="12"/>
      <name val="돋움"/>
      <family val="3"/>
    </font>
    <font>
      <b/>
      <sz val="11"/>
      <color indexed="10"/>
      <name val="돋움"/>
      <family val="3"/>
    </font>
    <font>
      <b/>
      <sz val="11"/>
      <color indexed="12"/>
      <name val="돋움"/>
      <family val="3"/>
    </font>
    <font>
      <sz val="10"/>
      <color indexed="8"/>
      <name val="한컴바탕"/>
      <family val="1"/>
    </font>
    <font>
      <sz val="20"/>
      <color indexed="8"/>
      <name val="한양신명조"/>
      <family val="3"/>
    </font>
    <font>
      <b/>
      <sz val="36"/>
      <color indexed="8"/>
      <name val="한양신명조"/>
      <family val="3"/>
    </font>
    <font>
      <b/>
      <sz val="18"/>
      <color indexed="8"/>
      <name val="돋움"/>
      <family val="3"/>
    </font>
    <font>
      <b/>
      <u val="single"/>
      <sz val="18"/>
      <color indexed="8"/>
      <name val="돋움"/>
      <family val="3"/>
    </font>
    <font>
      <b/>
      <sz val="18"/>
      <name val="돋움"/>
      <family val="3"/>
    </font>
    <font>
      <b/>
      <sz val="14"/>
      <color indexed="8"/>
      <name val="한양신명조"/>
      <family val="3"/>
    </font>
    <font>
      <b/>
      <sz val="14"/>
      <name val="한양신명조"/>
      <family val="3"/>
    </font>
    <font>
      <b/>
      <sz val="12"/>
      <color indexed="8"/>
      <name val="한양신명조"/>
      <family val="3"/>
    </font>
    <font>
      <b/>
      <sz val="11"/>
      <name val="한양신명조"/>
      <family val="3"/>
    </font>
    <font>
      <b/>
      <sz val="12"/>
      <color indexed="12"/>
      <name val="한양신명조"/>
      <family val="3"/>
    </font>
    <font>
      <sz val="6"/>
      <color indexed="8"/>
      <name val="한양신명조"/>
      <family val="3"/>
    </font>
    <font>
      <b/>
      <sz val="12"/>
      <name val="한양신명조"/>
      <family val="3"/>
    </font>
    <font>
      <b/>
      <sz val="14"/>
      <color indexed="12"/>
      <name val="한양신명조"/>
      <family val="3"/>
    </font>
    <font>
      <b/>
      <sz val="11"/>
      <color indexed="8"/>
      <name val="한양신명조"/>
      <family val="3"/>
    </font>
    <font>
      <b/>
      <sz val="8"/>
      <name val="돋움"/>
      <family val="3"/>
    </font>
    <font>
      <b/>
      <sz val="10"/>
      <color indexed="8"/>
      <name val="한양신명조"/>
      <family val="3"/>
    </font>
    <font>
      <b/>
      <sz val="10"/>
      <color indexed="8"/>
      <name val="한양신명조,한컴돋움"/>
      <family val="3"/>
    </font>
    <font>
      <b/>
      <sz val="10"/>
      <name val="굴림체"/>
      <family val="3"/>
    </font>
    <font>
      <b/>
      <sz val="14"/>
      <color indexed="8"/>
      <name val="굴림체"/>
      <family val="3"/>
    </font>
    <font>
      <b/>
      <sz val="12"/>
      <name val="바탕체"/>
      <family val="1"/>
    </font>
    <font>
      <b/>
      <sz val="12"/>
      <color indexed="8"/>
      <name val="바탕체"/>
      <family val="1"/>
    </font>
    <font>
      <b/>
      <sz val="11"/>
      <color indexed="8"/>
      <name val="바탕체"/>
      <family val="1"/>
    </font>
    <font>
      <b/>
      <sz val="11"/>
      <color indexed="8"/>
      <name val="굴림체"/>
      <family val="3"/>
    </font>
    <font>
      <b/>
      <sz val="9"/>
      <color indexed="8"/>
      <name val="굴림체"/>
      <family val="3"/>
    </font>
    <font>
      <b/>
      <sz val="8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name val="바탕체"/>
      <family val="1"/>
    </font>
    <font>
      <sz val="12"/>
      <name val="돋움"/>
      <family val="3"/>
    </font>
    <font>
      <b/>
      <sz val="28"/>
      <color indexed="8"/>
      <name val="굴림체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7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9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9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9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9" fontId="0" fillId="0" borderId="23" xfId="0" applyNumberFormat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9" fontId="0" fillId="24" borderId="26" xfId="0" applyNumberForma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9" fontId="0" fillId="0" borderId="2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6" fillId="4" borderId="29" xfId="0" applyFont="1" applyFill="1" applyBorder="1" applyAlignment="1">
      <alignment horizontal="right" vertical="center" shrinkToFit="1"/>
    </xf>
    <xf numFmtId="0" fontId="26" fillId="4" borderId="29" xfId="0" applyFont="1" applyFill="1" applyBorder="1" applyAlignment="1">
      <alignment horizontal="left" vertical="center" shrinkToFit="1"/>
    </xf>
    <xf numFmtId="0" fontId="27" fillId="4" borderId="29" xfId="0" applyFont="1" applyFill="1" applyBorder="1" applyAlignment="1">
      <alignment horizontal="right" vertical="center" shrinkToFit="1"/>
    </xf>
    <xf numFmtId="0" fontId="27" fillId="4" borderId="29" xfId="0" applyFont="1" applyFill="1" applyBorder="1" applyAlignment="1">
      <alignment horizontal="left" vertical="center" shrinkToFit="1"/>
    </xf>
    <xf numFmtId="0" fontId="23" fillId="4" borderId="29" xfId="0" applyFont="1" applyFill="1" applyBorder="1" applyAlignment="1">
      <alignment horizontal="right" vertical="center" shrinkToFit="1"/>
    </xf>
    <xf numFmtId="0" fontId="23" fillId="4" borderId="29" xfId="0" applyFont="1" applyFill="1" applyBorder="1" applyAlignment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4" fillId="0" borderId="30" xfId="0" applyFont="1" applyBorder="1" applyAlignment="1">
      <alignment horizontal="justify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vertical="center" wrapText="1"/>
    </xf>
    <xf numFmtId="180" fontId="35" fillId="0" borderId="34" xfId="0" applyNumberFormat="1" applyFont="1" applyFill="1" applyBorder="1" applyAlignment="1">
      <alignment horizontal="right" vertical="center" wrapText="1"/>
    </xf>
    <xf numFmtId="0" fontId="35" fillId="0" borderId="35" xfId="0" applyFont="1" applyFill="1" applyBorder="1" applyAlignment="1">
      <alignment horizontal="center" vertical="center" wrapText="1"/>
    </xf>
    <xf numFmtId="180" fontId="35" fillId="0" borderId="36" xfId="0" applyNumberFormat="1" applyFont="1" applyFill="1" applyBorder="1" applyAlignment="1">
      <alignment horizontal="right" vertical="center" wrapText="1"/>
    </xf>
    <xf numFmtId="49" fontId="34" fillId="0" borderId="3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5" fillId="0" borderId="32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justify" vertical="center" wrapText="1"/>
    </xf>
    <xf numFmtId="180" fontId="35" fillId="0" borderId="34" xfId="0" applyNumberFormat="1" applyFont="1" applyBorder="1" applyAlignment="1">
      <alignment horizontal="right" vertical="center" wrapText="1"/>
    </xf>
    <xf numFmtId="0" fontId="35" fillId="0" borderId="30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justify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right" vertical="center" wrapText="1"/>
    </xf>
    <xf numFmtId="0" fontId="34" fillId="0" borderId="41" xfId="0" applyFont="1" applyBorder="1" applyAlignment="1">
      <alignment horizontal="justify" vertical="center" wrapText="1"/>
    </xf>
    <xf numFmtId="0" fontId="34" fillId="0" borderId="39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180" fontId="38" fillId="24" borderId="32" xfId="0" applyNumberFormat="1" applyFont="1" applyFill="1" applyBorder="1" applyAlignment="1">
      <alignment horizontal="left" vertical="center" wrapText="1"/>
    </xf>
    <xf numFmtId="0" fontId="34" fillId="0" borderId="42" xfId="0" applyFont="1" applyBorder="1" applyAlignment="1">
      <alignment horizontal="justify" vertical="center" wrapText="1"/>
    </xf>
    <xf numFmtId="49" fontId="39" fillId="22" borderId="0" xfId="0" applyNumberFormat="1" applyFont="1" applyFill="1" applyBorder="1" applyAlignment="1">
      <alignment horizontal="center" vertical="center" wrapText="1"/>
    </xf>
    <xf numFmtId="180" fontId="40" fillId="24" borderId="32" xfId="0" applyNumberFormat="1" applyFont="1" applyFill="1" applyBorder="1" applyAlignment="1">
      <alignment horizontal="left" vertical="center" wrapText="1"/>
    </xf>
    <xf numFmtId="180" fontId="35" fillId="24" borderId="39" xfId="0" applyNumberFormat="1" applyFont="1" applyFill="1" applyBorder="1" applyAlignment="1">
      <alignment horizontal="left" vertical="center" wrapText="1"/>
    </xf>
    <xf numFmtId="180" fontId="41" fillId="24" borderId="43" xfId="0" applyNumberFormat="1" applyFont="1" applyFill="1" applyBorder="1" applyAlignment="1">
      <alignment horizontal="left" vertical="center" wrapText="1"/>
    </xf>
    <xf numFmtId="49" fontId="34" fillId="0" borderId="37" xfId="0" applyNumberFormat="1" applyFont="1" applyBorder="1" applyAlignment="1">
      <alignment horizontal="center" vertical="center" wrapText="1"/>
    </xf>
    <xf numFmtId="0" fontId="34" fillId="0" borderId="34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4" fillId="0" borderId="36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justify" vertical="center" wrapText="1"/>
    </xf>
    <xf numFmtId="0" fontId="34" fillId="0" borderId="37" xfId="0" applyFont="1" applyBorder="1" applyAlignment="1">
      <alignment horizontal="justify" vertical="center" wrapText="1"/>
    </xf>
    <xf numFmtId="0" fontId="34" fillId="0" borderId="44" xfId="0" applyFont="1" applyBorder="1" applyAlignment="1">
      <alignment horizontal="justify" vertical="center" wrapText="1"/>
    </xf>
    <xf numFmtId="0" fontId="34" fillId="0" borderId="45" xfId="0" applyFont="1" applyBorder="1" applyAlignment="1">
      <alignment horizontal="justify" vertical="center" wrapText="1"/>
    </xf>
    <xf numFmtId="49" fontId="36" fillId="0" borderId="43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justify" vertical="center" wrapText="1"/>
    </xf>
    <xf numFmtId="0" fontId="34" fillId="0" borderId="47" xfId="0" applyFont="1" applyBorder="1" applyAlignment="1">
      <alignment horizontal="justify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32" xfId="0" applyFont="1" applyFill="1" applyBorder="1" applyAlignment="1">
      <alignment horizontal="justify" vertical="center" wrapText="1"/>
    </xf>
    <xf numFmtId="0" fontId="16" fillId="0" borderId="39" xfId="0" applyFont="1" applyFill="1" applyBorder="1" applyAlignment="1">
      <alignment horizontal="justify" vertical="center" wrapText="1"/>
    </xf>
    <xf numFmtId="0" fontId="16" fillId="0" borderId="48" xfId="0" applyFont="1" applyFill="1" applyBorder="1" applyAlignment="1">
      <alignment horizontal="justify" vertic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50" fillId="0" borderId="49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justify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0" fontId="16" fillId="0" borderId="5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justify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justify" vertical="center"/>
    </xf>
    <xf numFmtId="0" fontId="16" fillId="0" borderId="53" xfId="0" applyFont="1" applyBorder="1" applyAlignment="1">
      <alignment horizontal="center" vertical="center" wrapText="1"/>
    </xf>
    <xf numFmtId="0" fontId="23" fillId="0" borderId="38" xfId="0" applyFont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justify" vertical="center" wrapText="1"/>
    </xf>
    <xf numFmtId="0" fontId="51" fillId="0" borderId="30" xfId="0" applyFont="1" applyBorder="1" applyAlignment="1">
      <alignment horizontal="left" vertical="center" wrapText="1"/>
    </xf>
    <xf numFmtId="0" fontId="52" fillId="0" borderId="54" xfId="0" applyFont="1" applyBorder="1" applyAlignment="1">
      <alignment horizontal="justify" vertical="center" wrapText="1"/>
    </xf>
    <xf numFmtId="0" fontId="52" fillId="0" borderId="55" xfId="0" applyFont="1" applyBorder="1" applyAlignment="1">
      <alignment horizontal="justify" vertical="center" wrapText="1"/>
    </xf>
    <xf numFmtId="0" fontId="53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52" fillId="0" borderId="30" xfId="0" applyFont="1" applyBorder="1" applyAlignment="1">
      <alignment horizontal="justify" vertical="center" wrapText="1"/>
    </xf>
    <xf numFmtId="0" fontId="16" fillId="0" borderId="53" xfId="0" applyFont="1" applyFill="1" applyBorder="1" applyAlignment="1" quotePrefix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6" fillId="0" borderId="53" xfId="0" applyFont="1" applyFill="1" applyBorder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0" fontId="23" fillId="0" borderId="56" xfId="0" applyFont="1" applyBorder="1" applyAlignment="1">
      <alignment vertical="center" wrapText="1"/>
    </xf>
    <xf numFmtId="0" fontId="51" fillId="0" borderId="47" xfId="0" applyFont="1" applyBorder="1" applyAlignment="1">
      <alignment horizontal="justify" vertical="center" wrapText="1"/>
    </xf>
    <xf numFmtId="0" fontId="52" fillId="0" borderId="47" xfId="0" applyFont="1" applyBorder="1" applyAlignment="1">
      <alignment horizontal="justify" vertical="center" wrapText="1"/>
    </xf>
    <xf numFmtId="0" fontId="16" fillId="0" borderId="57" xfId="0" applyFont="1" applyFill="1" applyBorder="1" applyAlignment="1" quotePrefix="1">
      <alignment horizontal="center" vertical="center" wrapText="1"/>
    </xf>
    <xf numFmtId="0" fontId="21" fillId="0" borderId="5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0" fontId="35" fillId="24" borderId="34" xfId="0" applyNumberFormat="1" applyFont="1" applyFill="1" applyBorder="1" applyAlignment="1">
      <alignment horizontal="right" vertical="center" wrapText="1"/>
    </xf>
    <xf numFmtId="0" fontId="0" fillId="0" borderId="59" xfId="0" applyFill="1" applyBorder="1" applyAlignment="1">
      <alignment horizontal="center" vertical="center" shrinkToFit="1"/>
    </xf>
    <xf numFmtId="0" fontId="23" fillId="4" borderId="15" xfId="0" applyFont="1" applyFill="1" applyBorder="1" applyAlignment="1">
      <alignment horizontal="center" vertical="center" shrinkToFit="1"/>
    </xf>
    <xf numFmtId="0" fontId="0" fillId="24" borderId="15" xfId="0" applyFill="1" applyBorder="1" applyAlignment="1">
      <alignment horizontal="center" vertical="center" shrinkToFit="1"/>
    </xf>
    <xf numFmtId="182" fontId="0" fillId="0" borderId="15" xfId="0" applyNumberForma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182" fontId="0" fillId="0" borderId="20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61" xfId="0" applyBorder="1" applyAlignment="1">
      <alignment horizontal="center" vertical="center" shrinkToFit="1"/>
    </xf>
    <xf numFmtId="0" fontId="0" fillId="24" borderId="15" xfId="0" applyFill="1" applyBorder="1" applyAlignment="1">
      <alignment vertical="center" shrinkToFit="1"/>
    </xf>
    <xf numFmtId="0" fontId="23" fillId="0" borderId="62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71" fillId="0" borderId="15" xfId="0" applyFont="1" applyBorder="1" applyAlignment="1">
      <alignment horizontal="center" vertical="center"/>
    </xf>
    <xf numFmtId="0" fontId="71" fillId="22" borderId="15" xfId="0" applyFont="1" applyFill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34" fillId="0" borderId="63" xfId="0" applyFont="1" applyBorder="1" applyAlignment="1">
      <alignment vertical="center" wrapText="1"/>
    </xf>
    <xf numFmtId="0" fontId="34" fillId="0" borderId="64" xfId="0" applyFont="1" applyBorder="1" applyAlignment="1">
      <alignment vertical="center" wrapText="1"/>
    </xf>
    <xf numFmtId="0" fontId="39" fillId="0" borderId="44" xfId="0" applyFont="1" applyBorder="1" applyAlignment="1">
      <alignment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0" fontId="39" fillId="0" borderId="45" xfId="0" applyFont="1" applyBorder="1" applyAlignment="1">
      <alignment vertical="center" wrapText="1"/>
    </xf>
    <xf numFmtId="180" fontId="35" fillId="24" borderId="36" xfId="0" applyNumberFormat="1" applyFont="1" applyFill="1" applyBorder="1" applyAlignment="1">
      <alignment horizontal="right" vertical="center" wrapText="1"/>
    </xf>
    <xf numFmtId="0" fontId="41" fillId="0" borderId="30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80" fontId="34" fillId="24" borderId="34" xfId="0" applyNumberFormat="1" applyFont="1" applyFill="1" applyBorder="1" applyAlignment="1">
      <alignment horizontal="right" vertical="center" wrapText="1"/>
    </xf>
    <xf numFmtId="180" fontId="41" fillId="0" borderId="34" xfId="0" applyNumberFormat="1" applyFont="1" applyFill="1" applyBorder="1" applyAlignment="1">
      <alignment horizontal="right" vertical="center" wrapText="1"/>
    </xf>
    <xf numFmtId="0" fontId="34" fillId="0" borderId="35" xfId="0" applyFont="1" applyFill="1" applyBorder="1" applyAlignment="1">
      <alignment horizontal="center" vertical="center" wrapText="1"/>
    </xf>
    <xf numFmtId="180" fontId="41" fillId="0" borderId="36" xfId="0" applyNumberFormat="1" applyFont="1" applyFill="1" applyBorder="1" applyAlignment="1">
      <alignment horizontal="right" vertical="center" wrapText="1"/>
    </xf>
    <xf numFmtId="0" fontId="34" fillId="0" borderId="32" xfId="0" applyFont="1" applyFill="1" applyBorder="1" applyAlignment="1">
      <alignment horizontal="center" vertical="center" wrapText="1"/>
    </xf>
    <xf numFmtId="180" fontId="34" fillId="0" borderId="34" xfId="0" applyNumberFormat="1" applyFont="1" applyFill="1" applyBorder="1" applyAlignment="1">
      <alignment horizontal="right" vertical="center" wrapText="1"/>
    </xf>
    <xf numFmtId="180" fontId="36" fillId="24" borderId="32" xfId="0" applyNumberFormat="1" applyFont="1" applyFill="1" applyBorder="1" applyAlignment="1">
      <alignment horizontal="center" vertical="center" wrapText="1"/>
    </xf>
    <xf numFmtId="180" fontId="40" fillId="24" borderId="32" xfId="0" applyNumberFormat="1" applyFont="1" applyFill="1" applyBorder="1" applyAlignment="1">
      <alignment horizontal="center" vertical="center" wrapText="1"/>
    </xf>
    <xf numFmtId="180" fontId="41" fillId="0" borderId="34" xfId="0" applyNumberFormat="1" applyFont="1" applyBorder="1" applyAlignment="1">
      <alignment horizontal="right" vertical="center" wrapText="1"/>
    </xf>
    <xf numFmtId="180" fontId="34" fillId="0" borderId="34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justify" vertical="center" wrapText="1"/>
    </xf>
    <xf numFmtId="0" fontId="23" fillId="0" borderId="14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51" fillId="0" borderId="0" xfId="0" applyFont="1" applyAlignment="1">
      <alignment horizontal="justify" vertical="center"/>
    </xf>
    <xf numFmtId="0" fontId="23" fillId="24" borderId="15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73" fillId="0" borderId="0" xfId="0" applyFont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182" fontId="34" fillId="0" borderId="32" xfId="0" applyNumberFormat="1" applyFont="1" applyBorder="1" applyAlignment="1">
      <alignment horizontal="center" vertical="center" wrapText="1"/>
    </xf>
    <xf numFmtId="182" fontId="34" fillId="0" borderId="48" xfId="0" applyNumberFormat="1" applyFont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182" fontId="35" fillId="0" borderId="32" xfId="0" applyNumberFormat="1" applyFont="1" applyBorder="1" applyAlignment="1">
      <alignment horizontal="center" vertical="center" wrapText="1"/>
    </xf>
    <xf numFmtId="182" fontId="35" fillId="0" borderId="48" xfId="0" applyNumberFormat="1" applyFont="1" applyBorder="1" applyAlignment="1">
      <alignment horizontal="center" vertical="center" wrapText="1"/>
    </xf>
    <xf numFmtId="180" fontId="35" fillId="0" borderId="32" xfId="0" applyNumberFormat="1" applyFont="1" applyBorder="1" applyAlignment="1">
      <alignment horizontal="right" vertical="center" wrapText="1"/>
    </xf>
    <xf numFmtId="180" fontId="35" fillId="0" borderId="48" xfId="0" applyNumberFormat="1" applyFont="1" applyBorder="1" applyAlignment="1">
      <alignment horizontal="right" vertical="center" wrapText="1"/>
    </xf>
    <xf numFmtId="180" fontId="34" fillId="0" borderId="32" xfId="0" applyNumberFormat="1" applyFont="1" applyBorder="1" applyAlignment="1">
      <alignment horizontal="left" vertical="center" wrapText="1"/>
    </xf>
    <xf numFmtId="180" fontId="34" fillId="0" borderId="39" xfId="0" applyNumberFormat="1" applyFont="1" applyBorder="1" applyAlignment="1">
      <alignment horizontal="left" vertical="center" wrapText="1"/>
    </xf>
    <xf numFmtId="180" fontId="34" fillId="0" borderId="43" xfId="0" applyNumberFormat="1" applyFont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180" fontId="42" fillId="0" borderId="67" xfId="0" applyNumberFormat="1" applyFont="1" applyBorder="1" applyAlignment="1">
      <alignment horizontal="left" vertical="center" wrapText="1"/>
    </xf>
    <xf numFmtId="180" fontId="42" fillId="0" borderId="68" xfId="0" applyNumberFormat="1" applyFont="1" applyBorder="1" applyAlignment="1">
      <alignment horizontal="left" vertical="center" wrapText="1"/>
    </xf>
    <xf numFmtId="180" fontId="42" fillId="0" borderId="69" xfId="0" applyNumberFormat="1" applyFont="1" applyBorder="1" applyAlignment="1">
      <alignment horizontal="left" vertical="center" wrapText="1"/>
    </xf>
    <xf numFmtId="180" fontId="42" fillId="0" borderId="32" xfId="0" applyNumberFormat="1" applyFont="1" applyBorder="1" applyAlignment="1">
      <alignment horizontal="left" vertical="center" wrapText="1"/>
    </xf>
    <xf numFmtId="180" fontId="42" fillId="0" borderId="39" xfId="0" applyNumberFormat="1" applyFont="1" applyBorder="1" applyAlignment="1">
      <alignment horizontal="left" vertical="center" wrapText="1"/>
    </xf>
    <xf numFmtId="180" fontId="42" fillId="0" borderId="43" xfId="0" applyNumberFormat="1" applyFont="1" applyBorder="1" applyAlignment="1">
      <alignment horizontal="left" vertical="center" wrapText="1"/>
    </xf>
    <xf numFmtId="180" fontId="44" fillId="0" borderId="32" xfId="0" applyNumberFormat="1" applyFont="1" applyBorder="1" applyAlignment="1">
      <alignment horizontal="left" vertical="center" wrapText="1"/>
    </xf>
    <xf numFmtId="180" fontId="44" fillId="0" borderId="39" xfId="0" applyNumberFormat="1" applyFont="1" applyBorder="1" applyAlignment="1">
      <alignment horizontal="left" vertical="center" wrapText="1"/>
    </xf>
    <xf numFmtId="180" fontId="44" fillId="0" borderId="43" xfId="0" applyNumberFormat="1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39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9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180" fontId="35" fillId="24" borderId="34" xfId="0" applyNumberFormat="1" applyFont="1" applyFill="1" applyBorder="1" applyAlignment="1">
      <alignment horizontal="right" vertical="center" wrapText="1"/>
    </xf>
    <xf numFmtId="180" fontId="35" fillId="24" borderId="70" xfId="0" applyNumberFormat="1" applyFont="1" applyFill="1" applyBorder="1" applyAlignment="1">
      <alignment horizontal="right" vertical="center" wrapText="1"/>
    </xf>
    <xf numFmtId="182" fontId="35" fillId="0" borderId="30" xfId="0" applyNumberFormat="1" applyFont="1" applyBorder="1" applyAlignment="1">
      <alignment horizontal="center" vertical="center" wrapText="1"/>
    </xf>
    <xf numFmtId="49" fontId="36" fillId="0" borderId="32" xfId="0" applyNumberFormat="1" applyFont="1" applyBorder="1" applyAlignment="1">
      <alignment horizontal="center" vertical="center" wrapText="1"/>
    </xf>
    <xf numFmtId="49" fontId="36" fillId="0" borderId="43" xfId="0" applyNumberFormat="1" applyFont="1" applyBorder="1" applyAlignment="1">
      <alignment horizontal="center" vertical="center" wrapText="1"/>
    </xf>
    <xf numFmtId="0" fontId="34" fillId="0" borderId="30" xfId="0" applyFont="1" applyBorder="1" applyAlignment="1">
      <alignment horizontal="justify" vertical="center" wrapText="1"/>
    </xf>
    <xf numFmtId="0" fontId="34" fillId="0" borderId="3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40" fillId="0" borderId="32" xfId="0" applyNumberFormat="1" applyFont="1" applyBorder="1" applyAlignment="1">
      <alignment horizontal="center" vertical="center" wrapText="1"/>
    </xf>
    <xf numFmtId="49" fontId="40" fillId="0" borderId="43" xfId="0" applyNumberFormat="1" applyFont="1" applyBorder="1" applyAlignment="1">
      <alignment horizontal="center" vertical="center" wrapText="1"/>
    </xf>
    <xf numFmtId="180" fontId="35" fillId="0" borderId="34" xfId="0" applyNumberFormat="1" applyFont="1" applyBorder="1" applyAlignment="1">
      <alignment horizontal="right" vertical="center" wrapText="1"/>
    </xf>
    <xf numFmtId="180" fontId="35" fillId="0" borderId="70" xfId="0" applyNumberFormat="1" applyFont="1" applyBorder="1" applyAlignment="1">
      <alignment horizontal="right" vertical="center" wrapText="1"/>
    </xf>
    <xf numFmtId="49" fontId="40" fillId="0" borderId="30" xfId="0" applyNumberFormat="1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justify" vertical="center" wrapText="1"/>
    </xf>
    <xf numFmtId="0" fontId="34" fillId="0" borderId="70" xfId="0" applyFont="1" applyBorder="1" applyAlignment="1">
      <alignment horizontal="justify" vertical="center" wrapText="1"/>
    </xf>
    <xf numFmtId="0" fontId="34" fillId="0" borderId="71" xfId="0" applyFont="1" applyBorder="1" applyAlignment="1">
      <alignment horizontal="justify" vertical="center" wrapText="1"/>
    </xf>
    <xf numFmtId="0" fontId="34" fillId="0" borderId="72" xfId="0" applyFont="1" applyBorder="1" applyAlignment="1">
      <alignment horizontal="left" vertical="center"/>
    </xf>
    <xf numFmtId="0" fontId="34" fillId="0" borderId="36" xfId="0" applyFont="1" applyBorder="1" applyAlignment="1">
      <alignment horizontal="left" vertical="center"/>
    </xf>
    <xf numFmtId="0" fontId="35" fillId="0" borderId="32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9" fontId="35" fillId="0" borderId="35" xfId="0" applyNumberFormat="1" applyFont="1" applyBorder="1" applyAlignment="1">
      <alignment horizontal="center" vertical="center" wrapText="1"/>
    </xf>
    <xf numFmtId="9" fontId="35" fillId="0" borderId="73" xfId="0" applyNumberFormat="1" applyFont="1" applyBorder="1" applyAlignment="1">
      <alignment horizontal="center" vertical="center" wrapText="1"/>
    </xf>
    <xf numFmtId="9" fontId="35" fillId="0" borderId="71" xfId="0" applyNumberFormat="1" applyFont="1" applyBorder="1" applyAlignment="1">
      <alignment horizontal="center" vertical="center" wrapText="1"/>
    </xf>
    <xf numFmtId="9" fontId="35" fillId="0" borderId="58" xfId="0" applyNumberFormat="1" applyFont="1" applyBorder="1" applyAlignment="1">
      <alignment horizontal="center" vertical="center" wrapText="1"/>
    </xf>
    <xf numFmtId="9" fontId="35" fillId="0" borderId="36" xfId="0" applyNumberFormat="1" applyFont="1" applyBorder="1" applyAlignment="1">
      <alignment horizontal="center" vertical="center" wrapText="1"/>
    </xf>
    <xf numFmtId="9" fontId="35" fillId="0" borderId="44" xfId="0" applyNumberFormat="1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180" fontId="35" fillId="0" borderId="34" xfId="0" applyNumberFormat="1" applyFont="1" applyBorder="1" applyAlignment="1">
      <alignment horizontal="center" vertical="center" wrapText="1"/>
    </xf>
    <xf numFmtId="180" fontId="35" fillId="0" borderId="70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justify" vertical="center" wrapText="1"/>
    </xf>
    <xf numFmtId="0" fontId="34" fillId="0" borderId="74" xfId="0" applyFont="1" applyBorder="1" applyAlignment="1">
      <alignment horizontal="justify" vertical="center" wrapText="1"/>
    </xf>
    <xf numFmtId="0" fontId="34" fillId="0" borderId="75" xfId="0" applyFont="1" applyBorder="1" applyAlignment="1">
      <alignment horizontal="justify" vertical="center" wrapText="1"/>
    </xf>
    <xf numFmtId="0" fontId="34" fillId="0" borderId="32" xfId="0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horizontal="left" vertical="center" wrapText="1"/>
    </xf>
    <xf numFmtId="0" fontId="34" fillId="0" borderId="43" xfId="0" applyFont="1" applyFill="1" applyBorder="1" applyAlignment="1">
      <alignment horizontal="left" vertical="center" wrapText="1"/>
    </xf>
    <xf numFmtId="180" fontId="36" fillId="0" borderId="32" xfId="0" applyNumberFormat="1" applyFont="1" applyBorder="1" applyAlignment="1">
      <alignment horizontal="left" vertical="center" wrapText="1"/>
    </xf>
    <xf numFmtId="180" fontId="36" fillId="0" borderId="39" xfId="0" applyNumberFormat="1" applyFont="1" applyBorder="1" applyAlignment="1">
      <alignment horizontal="left" vertical="center" wrapText="1"/>
    </xf>
    <xf numFmtId="180" fontId="36" fillId="0" borderId="43" xfId="0" applyNumberFormat="1" applyFont="1" applyBorder="1" applyAlignment="1">
      <alignment horizontal="left" vertical="center" wrapText="1"/>
    </xf>
    <xf numFmtId="180" fontId="38" fillId="24" borderId="39" xfId="0" applyNumberFormat="1" applyFont="1" applyFill="1" applyBorder="1" applyAlignment="1">
      <alignment horizontal="left" vertical="center" wrapText="1"/>
    </xf>
    <xf numFmtId="180" fontId="38" fillId="24" borderId="43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left" vertical="center" wrapText="1"/>
    </xf>
    <xf numFmtId="0" fontId="36" fillId="0" borderId="39" xfId="0" applyFont="1" applyFill="1" applyBorder="1" applyAlignment="1">
      <alignment horizontal="left" vertical="center" wrapText="1"/>
    </xf>
    <xf numFmtId="0" fontId="36" fillId="0" borderId="43" xfId="0" applyFont="1" applyFill="1" applyBorder="1" applyAlignment="1">
      <alignment horizontal="left" vertical="center" wrapText="1"/>
    </xf>
    <xf numFmtId="0" fontId="34" fillId="0" borderId="76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34" fillId="0" borderId="79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81" xfId="0" applyFont="1" applyBorder="1" applyAlignment="1">
      <alignment horizontal="left" vertical="center" wrapText="1"/>
    </xf>
    <xf numFmtId="0" fontId="34" fillId="0" borderId="82" xfId="0" applyFont="1" applyBorder="1" applyAlignment="1">
      <alignment horizontal="left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83" xfId="0" applyFont="1" applyBorder="1" applyAlignment="1">
      <alignment horizontal="center" vertical="center" wrapText="1"/>
    </xf>
    <xf numFmtId="0" fontId="34" fillId="0" borderId="84" xfId="0" applyFont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181" fontId="41" fillId="0" borderId="0" xfId="0" applyNumberFormat="1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80" fontId="35" fillId="0" borderId="67" xfId="0" applyNumberFormat="1" applyFont="1" applyFill="1" applyBorder="1" applyAlignment="1">
      <alignment horizontal="right" vertical="center" wrapText="1"/>
    </xf>
    <xf numFmtId="180" fontId="35" fillId="0" borderId="86" xfId="0" applyNumberFormat="1" applyFont="1" applyFill="1" applyBorder="1" applyAlignment="1">
      <alignment horizontal="right" vertical="center" wrapText="1"/>
    </xf>
    <xf numFmtId="0" fontId="34" fillId="0" borderId="4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3" fontId="41" fillId="0" borderId="39" xfId="0" applyNumberFormat="1" applyFont="1" applyBorder="1" applyAlignment="1">
      <alignment horizontal="right" vertical="center" wrapText="1"/>
    </xf>
    <xf numFmtId="0" fontId="41" fillId="0" borderId="39" xfId="0" applyFont="1" applyBorder="1" applyAlignment="1">
      <alignment horizontal="right" vertical="center" wrapText="1"/>
    </xf>
    <xf numFmtId="0" fontId="34" fillId="0" borderId="72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justify" vertical="center" wrapText="1"/>
    </xf>
    <xf numFmtId="183" fontId="34" fillId="0" borderId="32" xfId="0" applyNumberFormat="1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180" fontId="36" fillId="24" borderId="39" xfId="0" applyNumberFormat="1" applyFont="1" applyFill="1" applyBorder="1" applyAlignment="1">
      <alignment horizontal="center" vertical="center" wrapText="1"/>
    </xf>
    <xf numFmtId="180" fontId="36" fillId="24" borderId="43" xfId="0" applyNumberFormat="1" applyFont="1" applyFill="1" applyBorder="1" applyAlignment="1">
      <alignment horizontal="center" vertical="center" wrapText="1"/>
    </xf>
    <xf numFmtId="180" fontId="41" fillId="0" borderId="34" xfId="0" applyNumberFormat="1" applyFont="1" applyFill="1" applyBorder="1" applyAlignment="1">
      <alignment horizontal="right" vertical="center" wrapText="1"/>
    </xf>
    <xf numFmtId="180" fontId="41" fillId="0" borderId="70" xfId="0" applyNumberFormat="1" applyFont="1" applyFill="1" applyBorder="1" applyAlignment="1">
      <alignment horizontal="right" vertical="center" wrapText="1"/>
    </xf>
    <xf numFmtId="180" fontId="41" fillId="0" borderId="34" xfId="0" applyNumberFormat="1" applyFont="1" applyBorder="1" applyAlignment="1">
      <alignment horizontal="right" vertical="center" wrapText="1"/>
    </xf>
    <xf numFmtId="180" fontId="41" fillId="0" borderId="70" xfId="0" applyNumberFormat="1" applyFont="1" applyBorder="1" applyAlignment="1">
      <alignment horizontal="right" vertical="center" wrapText="1"/>
    </xf>
    <xf numFmtId="180" fontId="34" fillId="0" borderId="34" xfId="0" applyNumberFormat="1" applyFont="1" applyBorder="1" applyAlignment="1">
      <alignment horizontal="center" vertical="center" wrapText="1"/>
    </xf>
    <xf numFmtId="180" fontId="34" fillId="0" borderId="70" xfId="0" applyNumberFormat="1" applyFont="1" applyBorder="1" applyAlignment="1">
      <alignment horizontal="center" vertical="center" wrapText="1"/>
    </xf>
    <xf numFmtId="180" fontId="34" fillId="0" borderId="34" xfId="0" applyNumberFormat="1" applyFont="1" applyFill="1" applyBorder="1" applyAlignment="1">
      <alignment horizontal="right" vertical="center" wrapText="1"/>
    </xf>
    <xf numFmtId="180" fontId="34" fillId="0" borderId="70" xfId="0" applyNumberFormat="1" applyFont="1" applyFill="1" applyBorder="1" applyAlignment="1">
      <alignment horizontal="right" vertical="center" wrapText="1"/>
    </xf>
    <xf numFmtId="180" fontId="41" fillId="0" borderId="32" xfId="0" applyNumberFormat="1" applyFont="1" applyBorder="1" applyAlignment="1">
      <alignment horizontal="right" vertical="center" wrapText="1"/>
    </xf>
    <xf numFmtId="180" fontId="41" fillId="0" borderId="48" xfId="0" applyNumberFormat="1" applyFont="1" applyBorder="1" applyAlignment="1">
      <alignment horizontal="right" vertical="center" wrapText="1"/>
    </xf>
    <xf numFmtId="180" fontId="41" fillId="0" borderId="67" xfId="0" applyNumberFormat="1" applyFont="1" applyFill="1" applyBorder="1" applyAlignment="1">
      <alignment horizontal="right" vertical="center" wrapText="1"/>
    </xf>
    <xf numFmtId="180" fontId="41" fillId="0" borderId="86" xfId="0" applyNumberFormat="1" applyFont="1" applyFill="1" applyBorder="1" applyAlignment="1">
      <alignment horizontal="right" vertical="center" wrapText="1"/>
    </xf>
    <xf numFmtId="0" fontId="23" fillId="0" borderId="60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shrinkToFit="1"/>
    </xf>
    <xf numFmtId="0" fontId="23" fillId="0" borderId="87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91" xfId="0" applyFont="1" applyBorder="1" applyAlignment="1">
      <alignment horizontal="center" vertical="center" shrinkToFit="1"/>
    </xf>
    <xf numFmtId="181" fontId="16" fillId="0" borderId="39" xfId="0" applyNumberFormat="1" applyFont="1" applyFill="1" applyBorder="1" applyAlignment="1">
      <alignment horizontal="right" vertical="center" wrapText="1"/>
    </xf>
    <xf numFmtId="181" fontId="46" fillId="0" borderId="39" xfId="0" applyNumberFormat="1" applyFont="1" applyFill="1" applyBorder="1" applyAlignment="1">
      <alignment horizontal="right" vertical="center" wrapText="1"/>
    </xf>
    <xf numFmtId="0" fontId="47" fillId="0" borderId="71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181" fontId="47" fillId="0" borderId="35" xfId="0" applyNumberFormat="1" applyFont="1" applyFill="1" applyBorder="1" applyAlignment="1">
      <alignment horizontal="center" vertical="center" wrapText="1"/>
    </xf>
    <xf numFmtId="181" fontId="47" fillId="0" borderId="36" xfId="0" applyNumberFormat="1" applyFont="1" applyFill="1" applyBorder="1" applyAlignment="1">
      <alignment horizontal="center" vertical="center" wrapText="1"/>
    </xf>
    <xf numFmtId="181" fontId="47" fillId="0" borderId="75" xfId="0" applyNumberFormat="1" applyFont="1" applyFill="1" applyBorder="1" applyAlignment="1">
      <alignment horizontal="center" vertical="center" wrapText="1"/>
    </xf>
    <xf numFmtId="181" fontId="47" fillId="0" borderId="0" xfId="0" applyNumberFormat="1" applyFont="1" applyFill="1" applyBorder="1" applyAlignment="1">
      <alignment horizontal="center" vertical="center" wrapText="1"/>
    </xf>
    <xf numFmtId="181" fontId="47" fillId="0" borderId="71" xfId="0" applyNumberFormat="1" applyFont="1" applyFill="1" applyBorder="1" applyAlignment="1">
      <alignment horizontal="center" vertical="center" wrapText="1"/>
    </xf>
    <xf numFmtId="181" fontId="47" fillId="0" borderId="44" xfId="0" applyNumberFormat="1" applyFont="1" applyFill="1" applyBorder="1" applyAlignment="1">
      <alignment horizontal="center" vertical="center" wrapText="1"/>
    </xf>
    <xf numFmtId="181" fontId="47" fillId="0" borderId="73" xfId="0" applyNumberFormat="1" applyFont="1" applyFill="1" applyBorder="1" applyAlignment="1">
      <alignment horizontal="left" vertical="center" wrapText="1"/>
    </xf>
    <xf numFmtId="181" fontId="47" fillId="0" borderId="92" xfId="0" applyNumberFormat="1" applyFont="1" applyFill="1" applyBorder="1" applyAlignment="1">
      <alignment horizontal="left" vertical="center" wrapText="1"/>
    </xf>
    <xf numFmtId="181" fontId="47" fillId="0" borderId="58" xfId="0" applyNumberFormat="1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justify" vertical="center" wrapText="1"/>
    </xf>
    <xf numFmtId="0" fontId="16" fillId="0" borderId="39" xfId="0" applyFont="1" applyFill="1" applyBorder="1" applyAlignment="1">
      <alignment horizontal="justify" vertical="center" wrapText="1"/>
    </xf>
    <xf numFmtId="0" fontId="16" fillId="0" borderId="48" xfId="0" applyFont="1" applyFill="1" applyBorder="1" applyAlignment="1">
      <alignment horizontal="justify" vertical="center" wrapText="1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23" fillId="0" borderId="44" xfId="0" applyFont="1" applyBorder="1" applyAlignment="1">
      <alignment vertical="center"/>
    </xf>
    <xf numFmtId="0" fontId="23" fillId="0" borderId="58" xfId="0" applyFont="1" applyBorder="1" applyAlignment="1">
      <alignment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92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9" fontId="16" fillId="0" borderId="32" xfId="0" applyNumberFormat="1" applyFont="1" applyFill="1" applyBorder="1" applyAlignment="1">
      <alignment horizontal="center" vertical="center" wrapText="1"/>
    </xf>
    <xf numFmtId="9" fontId="16" fillId="0" borderId="39" xfId="0" applyNumberFormat="1" applyFont="1" applyFill="1" applyBorder="1" applyAlignment="1">
      <alignment horizontal="center" vertical="center" wrapText="1"/>
    </xf>
    <xf numFmtId="9" fontId="16" fillId="0" borderId="48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52" fillId="0" borderId="7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92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16" fillId="0" borderId="32" xfId="0" applyFont="1" applyFill="1" applyBorder="1" applyAlignment="1">
      <alignment horizontal="right" vertical="center" wrapText="1"/>
    </xf>
    <xf numFmtId="0" fontId="16" fillId="0" borderId="39" xfId="0" applyFont="1" applyFill="1" applyBorder="1" applyAlignment="1">
      <alignment horizontal="right" vertical="center" wrapText="1"/>
    </xf>
    <xf numFmtId="0" fontId="16" fillId="0" borderId="48" xfId="0" applyFont="1" applyFill="1" applyBorder="1" applyAlignment="1">
      <alignment horizontal="right" vertical="center" wrapText="1"/>
    </xf>
    <xf numFmtId="0" fontId="16" fillId="0" borderId="3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right" vertical="center" wrapText="1"/>
    </xf>
    <xf numFmtId="0" fontId="51" fillId="0" borderId="48" xfId="0" applyFont="1" applyFill="1" applyBorder="1" applyAlignment="1">
      <alignment horizontal="right" vertical="center" wrapText="1"/>
    </xf>
    <xf numFmtId="0" fontId="51" fillId="0" borderId="67" xfId="0" applyFont="1" applyBorder="1" applyAlignment="1">
      <alignment horizontal="right" vertical="center" wrapText="1"/>
    </xf>
    <xf numFmtId="0" fontId="51" fillId="0" borderId="86" xfId="0" applyFont="1" applyBorder="1" applyAlignment="1">
      <alignment horizontal="right" vertical="center" wrapText="1"/>
    </xf>
    <xf numFmtId="0" fontId="51" fillId="0" borderId="32" xfId="0" applyFont="1" applyBorder="1" applyAlignment="1">
      <alignment horizontal="right" vertical="center" wrapText="1"/>
    </xf>
    <xf numFmtId="0" fontId="51" fillId="0" borderId="48" xfId="0" applyFont="1" applyBorder="1" applyAlignment="1">
      <alignment horizontal="right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70" xfId="0" applyFont="1" applyBorder="1" applyAlignment="1">
      <alignment horizontal="justify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justify" vertical="center" wrapText="1"/>
    </xf>
    <xf numFmtId="0" fontId="51" fillId="0" borderId="70" xfId="0" applyFont="1" applyBorder="1" applyAlignment="1">
      <alignment horizontal="justify" vertical="center" wrapText="1"/>
    </xf>
    <xf numFmtId="0" fontId="16" fillId="0" borderId="97" xfId="0" applyFont="1" applyBorder="1" applyAlignment="1">
      <alignment horizontal="center" vertical="center" wrapText="1"/>
    </xf>
    <xf numFmtId="0" fontId="16" fillId="0" borderId="98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85725</xdr:rowOff>
    </xdr:from>
    <xdr:to>
      <xdr:col>5</xdr:col>
      <xdr:colOff>161925</xdr:colOff>
      <xdr:row>3</xdr:row>
      <xdr:rowOff>85725</xdr:rowOff>
    </xdr:to>
    <xdr:pic>
      <xdr:nvPicPr>
        <xdr:cNvPr id="1" name="Picture 1" descr="UNI0a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85725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685800</xdr:colOff>
      <xdr:row>39</xdr:row>
      <xdr:rowOff>304800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85800" y="13296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685800</xdr:colOff>
      <xdr:row>39</xdr:row>
      <xdr:rowOff>304800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685800" y="13296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685800</xdr:colOff>
      <xdr:row>39</xdr:row>
      <xdr:rowOff>304800</xdr:rowOff>
    </xdr:from>
    <xdr:ext cx="10477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685800" y="13296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685800</xdr:colOff>
      <xdr:row>39</xdr:row>
      <xdr:rowOff>304800</xdr:rowOff>
    </xdr:from>
    <xdr:ext cx="1047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685800" y="13296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85725</xdr:rowOff>
    </xdr:from>
    <xdr:to>
      <xdr:col>5</xdr:col>
      <xdr:colOff>161925</xdr:colOff>
      <xdr:row>3</xdr:row>
      <xdr:rowOff>85725</xdr:rowOff>
    </xdr:to>
    <xdr:pic>
      <xdr:nvPicPr>
        <xdr:cNvPr id="1" name="Picture 1" descr="UNI0a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85725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685800</xdr:colOff>
      <xdr:row>39</xdr:row>
      <xdr:rowOff>304800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85800" y="13296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2847975</xdr:colOff>
      <xdr:row>4</xdr:row>
      <xdr:rowOff>123825</xdr:rowOff>
    </xdr:from>
    <xdr:to>
      <xdr:col>0</xdr:col>
      <xdr:colOff>4819650</xdr:colOff>
      <xdr:row>18</xdr:row>
      <xdr:rowOff>476250</xdr:rowOff>
    </xdr:to>
    <xdr:pic>
      <xdr:nvPicPr>
        <xdr:cNvPr id="1" name="Picture 1" descr="UNI00000ddc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295400"/>
          <a:ext cx="19716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0900;&#47168;&#48372;&#44256;&#49436;(&#49457;&#49828;&#47084;&#50868;&#54915;&#48520;)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정리"/>
      <sheetName val="집계"/>
      <sheetName val="참고"/>
      <sheetName val="010"/>
      <sheetName val="009"/>
      <sheetName val="008"/>
      <sheetName val="007"/>
      <sheetName val="006"/>
      <sheetName val="005"/>
      <sheetName val="004"/>
      <sheetName val="003"/>
      <sheetName val="002"/>
      <sheetName val="001"/>
      <sheetName val="912"/>
      <sheetName val="911"/>
      <sheetName val="참고10"/>
      <sheetName val="원본"/>
      <sheetName val="9참고"/>
      <sheetName val="910"/>
    </sheetNames>
    <sheetDataSet>
      <sheetData sheetId="3">
        <row r="11">
          <cell r="M11">
            <v>1</v>
          </cell>
          <cell r="N11">
            <v>4</v>
          </cell>
        </row>
        <row r="14">
          <cell r="N14">
            <v>9</v>
          </cell>
        </row>
        <row r="15">
          <cell r="N15">
            <v>2</v>
          </cell>
        </row>
        <row r="17">
          <cell r="N17">
            <v>5</v>
          </cell>
        </row>
        <row r="19">
          <cell r="M19">
            <v>1</v>
          </cell>
          <cell r="N19">
            <v>2</v>
          </cell>
        </row>
        <row r="20">
          <cell r="N20">
            <v>6</v>
          </cell>
        </row>
        <row r="26">
          <cell r="M26">
            <v>2</v>
          </cell>
          <cell r="N26">
            <v>2</v>
          </cell>
        </row>
        <row r="28">
          <cell r="M28">
            <v>1</v>
          </cell>
          <cell r="N28">
            <v>1</v>
          </cell>
        </row>
        <row r="29">
          <cell r="M29">
            <v>5</v>
          </cell>
          <cell r="N29">
            <v>6</v>
          </cell>
        </row>
        <row r="30">
          <cell r="P30">
            <v>1</v>
          </cell>
        </row>
        <row r="31">
          <cell r="M31">
            <v>1</v>
          </cell>
          <cell r="N31">
            <v>7</v>
          </cell>
        </row>
        <row r="33">
          <cell r="M33">
            <v>1</v>
          </cell>
          <cell r="N33">
            <v>5</v>
          </cell>
        </row>
        <row r="37">
          <cell r="N37">
            <v>6</v>
          </cell>
        </row>
        <row r="38">
          <cell r="F38">
            <v>34000</v>
          </cell>
          <cell r="M38">
            <v>14</v>
          </cell>
        </row>
        <row r="39">
          <cell r="D39">
            <v>34000</v>
          </cell>
          <cell r="M39">
            <v>4</v>
          </cell>
        </row>
        <row r="41">
          <cell r="D41">
            <v>1232</v>
          </cell>
          <cell r="M41">
            <v>16</v>
          </cell>
        </row>
        <row r="42">
          <cell r="D42">
            <v>74</v>
          </cell>
          <cell r="H42">
            <v>72</v>
          </cell>
        </row>
        <row r="44">
          <cell r="M44">
            <v>20</v>
          </cell>
        </row>
        <row r="46">
          <cell r="M46">
            <v>4</v>
          </cell>
        </row>
        <row r="47">
          <cell r="M47">
            <v>20</v>
          </cell>
        </row>
      </sheetData>
      <sheetData sheetId="4">
        <row r="11">
          <cell r="M11">
            <v>3</v>
          </cell>
          <cell r="N11">
            <v>17</v>
          </cell>
        </row>
        <row r="14">
          <cell r="M14">
            <v>2</v>
          </cell>
          <cell r="N14">
            <v>10</v>
          </cell>
        </row>
        <row r="17">
          <cell r="N17">
            <v>6</v>
          </cell>
        </row>
        <row r="18">
          <cell r="M18">
            <v>5</v>
          </cell>
          <cell r="N18">
            <v>5</v>
          </cell>
        </row>
        <row r="20">
          <cell r="N20">
            <v>2</v>
          </cell>
        </row>
        <row r="26">
          <cell r="M26">
            <v>4</v>
          </cell>
          <cell r="N26">
            <v>17</v>
          </cell>
        </row>
        <row r="29">
          <cell r="M29">
            <v>1</v>
          </cell>
          <cell r="N29">
            <v>3</v>
          </cell>
        </row>
        <row r="31">
          <cell r="M31">
            <v>2</v>
          </cell>
          <cell r="N31">
            <v>19</v>
          </cell>
          <cell r="P31">
            <v>1</v>
          </cell>
        </row>
        <row r="33">
          <cell r="M33">
            <v>2</v>
          </cell>
          <cell r="N33">
            <v>13</v>
          </cell>
        </row>
        <row r="34">
          <cell r="N34">
            <v>1</v>
          </cell>
        </row>
        <row r="37">
          <cell r="N37">
            <v>12</v>
          </cell>
          <cell r="P37">
            <v>1</v>
          </cell>
        </row>
        <row r="38">
          <cell r="M38">
            <v>18</v>
          </cell>
        </row>
        <row r="39">
          <cell r="M39">
            <v>4</v>
          </cell>
        </row>
        <row r="41">
          <cell r="D41">
            <v>1175</v>
          </cell>
          <cell r="M41">
            <v>17</v>
          </cell>
        </row>
        <row r="42">
          <cell r="D42">
            <v>72</v>
          </cell>
          <cell r="H42">
            <v>73</v>
          </cell>
        </row>
        <row r="44">
          <cell r="M44">
            <v>16</v>
          </cell>
        </row>
        <row r="46">
          <cell r="M46">
            <v>7</v>
          </cell>
        </row>
        <row r="47">
          <cell r="M47">
            <v>31</v>
          </cell>
        </row>
      </sheetData>
      <sheetData sheetId="5">
        <row r="11">
          <cell r="M11">
            <v>6</v>
          </cell>
          <cell r="N11">
            <v>13</v>
          </cell>
        </row>
        <row r="14">
          <cell r="M14">
            <v>4</v>
          </cell>
          <cell r="N14">
            <v>9</v>
          </cell>
        </row>
        <row r="15">
          <cell r="M15">
            <v>38</v>
          </cell>
          <cell r="N15">
            <v>43</v>
          </cell>
        </row>
        <row r="17">
          <cell r="N17">
            <v>14</v>
          </cell>
        </row>
        <row r="20">
          <cell r="N20">
            <v>5</v>
          </cell>
        </row>
        <row r="21">
          <cell r="M21">
            <v>2</v>
          </cell>
          <cell r="N21">
            <v>2</v>
          </cell>
          <cell r="P21">
            <v>2</v>
          </cell>
        </row>
        <row r="24">
          <cell r="M24">
            <v>5</v>
          </cell>
          <cell r="N24">
            <v>3</v>
          </cell>
          <cell r="P24">
            <v>5</v>
          </cell>
        </row>
        <row r="26">
          <cell r="M26">
            <v>2</v>
          </cell>
          <cell r="N26">
            <v>4</v>
          </cell>
        </row>
        <row r="29">
          <cell r="M29">
            <v>1</v>
          </cell>
          <cell r="N29">
            <v>2</v>
          </cell>
        </row>
        <row r="34">
          <cell r="N34">
            <v>1</v>
          </cell>
        </row>
        <row r="37">
          <cell r="N37">
            <v>5</v>
          </cell>
          <cell r="P37">
            <v>1</v>
          </cell>
        </row>
        <row r="38">
          <cell r="F38">
            <v>48000</v>
          </cell>
          <cell r="M38">
            <v>18</v>
          </cell>
        </row>
        <row r="39">
          <cell r="D39">
            <v>48000</v>
          </cell>
          <cell r="M39">
            <v>6</v>
          </cell>
        </row>
        <row r="41">
          <cell r="D41">
            <v>1405</v>
          </cell>
          <cell r="M41">
            <v>22</v>
          </cell>
        </row>
        <row r="42">
          <cell r="D42">
            <v>96</v>
          </cell>
          <cell r="H42">
            <v>96</v>
          </cell>
          <cell r="M42">
            <v>2</v>
          </cell>
        </row>
        <row r="44">
          <cell r="M44">
            <v>32</v>
          </cell>
        </row>
        <row r="46">
          <cell r="M46">
            <v>8</v>
          </cell>
        </row>
        <row r="47">
          <cell r="M47">
            <v>38</v>
          </cell>
        </row>
      </sheetData>
      <sheetData sheetId="6">
        <row r="11">
          <cell r="M11">
            <v>6</v>
          </cell>
          <cell r="N11">
            <v>9</v>
          </cell>
        </row>
        <row r="14">
          <cell r="M14">
            <v>4</v>
          </cell>
          <cell r="N14">
            <v>14</v>
          </cell>
        </row>
        <row r="15">
          <cell r="M15">
            <v>1</v>
          </cell>
          <cell r="N15">
            <v>1</v>
          </cell>
        </row>
        <row r="17">
          <cell r="N17">
            <v>14</v>
          </cell>
        </row>
        <row r="19">
          <cell r="M19">
            <v>1</v>
          </cell>
          <cell r="N19">
            <v>1</v>
          </cell>
        </row>
        <row r="20">
          <cell r="N20">
            <v>7</v>
          </cell>
        </row>
        <row r="29">
          <cell r="M29">
            <v>4</v>
          </cell>
          <cell r="N29">
            <v>6</v>
          </cell>
        </row>
        <row r="37">
          <cell r="N37">
            <v>4</v>
          </cell>
        </row>
        <row r="38">
          <cell r="F38">
            <v>36000</v>
          </cell>
          <cell r="M38">
            <v>25</v>
          </cell>
        </row>
        <row r="39">
          <cell r="D39">
            <v>36000</v>
          </cell>
          <cell r="M39">
            <v>5</v>
          </cell>
        </row>
        <row r="40">
          <cell r="M40">
            <v>2</v>
          </cell>
        </row>
        <row r="41">
          <cell r="D41">
            <v>1160</v>
          </cell>
          <cell r="M41">
            <v>15</v>
          </cell>
        </row>
        <row r="42">
          <cell r="D42">
            <v>75</v>
          </cell>
          <cell r="H42">
            <v>75</v>
          </cell>
          <cell r="M42">
            <v>14</v>
          </cell>
        </row>
        <row r="44">
          <cell r="M44">
            <v>17</v>
          </cell>
        </row>
        <row r="46">
          <cell r="M46">
            <v>7</v>
          </cell>
        </row>
        <row r="47">
          <cell r="M47">
            <v>33</v>
          </cell>
        </row>
      </sheetData>
      <sheetData sheetId="7">
        <row r="11">
          <cell r="M11">
            <v>23</v>
          </cell>
          <cell r="N11">
            <v>27</v>
          </cell>
          <cell r="P11">
            <v>5</v>
          </cell>
        </row>
        <row r="14">
          <cell r="M14">
            <v>5</v>
          </cell>
          <cell r="N14">
            <v>18</v>
          </cell>
          <cell r="P14">
            <v>1</v>
          </cell>
        </row>
        <row r="15">
          <cell r="M15">
            <v>28</v>
          </cell>
          <cell r="N15">
            <v>28</v>
          </cell>
        </row>
        <row r="17">
          <cell r="N17">
            <v>2</v>
          </cell>
        </row>
        <row r="18">
          <cell r="M18">
            <v>8</v>
          </cell>
          <cell r="N18">
            <v>8</v>
          </cell>
        </row>
        <row r="19">
          <cell r="M19">
            <v>2</v>
          </cell>
          <cell r="N19">
            <v>2</v>
          </cell>
        </row>
        <row r="20">
          <cell r="N20">
            <v>8</v>
          </cell>
          <cell r="P20">
            <v>1</v>
          </cell>
        </row>
        <row r="26">
          <cell r="M26">
            <v>2</v>
          </cell>
          <cell r="N26">
            <v>10</v>
          </cell>
        </row>
        <row r="28">
          <cell r="M28">
            <v>4</v>
          </cell>
          <cell r="N28">
            <v>4</v>
          </cell>
        </row>
        <row r="29">
          <cell r="M29">
            <v>2</v>
          </cell>
          <cell r="N29">
            <v>3</v>
          </cell>
        </row>
        <row r="31">
          <cell r="M31">
            <v>1</v>
          </cell>
          <cell r="N31">
            <v>1</v>
          </cell>
        </row>
        <row r="34">
          <cell r="N34">
            <v>1</v>
          </cell>
        </row>
        <row r="37">
          <cell r="N37">
            <v>3</v>
          </cell>
        </row>
        <row r="38">
          <cell r="F38">
            <v>58000</v>
          </cell>
          <cell r="M38">
            <v>37</v>
          </cell>
        </row>
        <row r="39">
          <cell r="D39">
            <v>58000</v>
          </cell>
          <cell r="M39">
            <v>11</v>
          </cell>
        </row>
        <row r="40">
          <cell r="M40">
            <v>3</v>
          </cell>
        </row>
        <row r="41">
          <cell r="D41">
            <v>1730</v>
          </cell>
          <cell r="M41">
            <v>45</v>
          </cell>
        </row>
        <row r="42">
          <cell r="D42">
            <v>112</v>
          </cell>
          <cell r="H42">
            <v>114</v>
          </cell>
          <cell r="M42">
            <v>2</v>
          </cell>
        </row>
        <row r="44">
          <cell r="M44">
            <v>29</v>
          </cell>
        </row>
        <row r="45">
          <cell r="M45">
            <v>4</v>
          </cell>
        </row>
        <row r="46">
          <cell r="M46">
            <v>3</v>
          </cell>
        </row>
        <row r="47">
          <cell r="M47">
            <v>33</v>
          </cell>
        </row>
      </sheetData>
      <sheetData sheetId="8">
        <row r="11">
          <cell r="M11">
            <v>6</v>
          </cell>
          <cell r="N11">
            <v>12</v>
          </cell>
        </row>
        <row r="17">
          <cell r="N17">
            <v>1</v>
          </cell>
        </row>
        <row r="18">
          <cell r="M18">
            <v>6</v>
          </cell>
          <cell r="N18">
            <v>12</v>
          </cell>
          <cell r="P18">
            <v>2</v>
          </cell>
        </row>
        <row r="20">
          <cell r="N20">
            <v>1</v>
          </cell>
        </row>
        <row r="21">
          <cell r="M21">
            <v>1</v>
          </cell>
          <cell r="N21">
            <v>1</v>
          </cell>
        </row>
        <row r="26">
          <cell r="M26">
            <v>1</v>
          </cell>
          <cell r="N26">
            <v>1</v>
          </cell>
        </row>
        <row r="29">
          <cell r="M29">
            <v>2</v>
          </cell>
          <cell r="N29">
            <v>3</v>
          </cell>
        </row>
        <row r="37">
          <cell r="N37">
            <v>6</v>
          </cell>
          <cell r="P37">
            <v>2</v>
          </cell>
        </row>
        <row r="38">
          <cell r="F38">
            <v>45000</v>
          </cell>
          <cell r="M38">
            <v>43</v>
          </cell>
        </row>
        <row r="39">
          <cell r="D39">
            <v>45000</v>
          </cell>
          <cell r="M39">
            <v>20</v>
          </cell>
        </row>
        <row r="40">
          <cell r="M40">
            <v>6</v>
          </cell>
        </row>
        <row r="41">
          <cell r="D41">
            <v>1611</v>
          </cell>
          <cell r="M41">
            <v>36</v>
          </cell>
        </row>
        <row r="42">
          <cell r="D42">
            <v>108</v>
          </cell>
          <cell r="H42">
            <v>108</v>
          </cell>
        </row>
        <row r="44">
          <cell r="M44">
            <v>111</v>
          </cell>
        </row>
        <row r="45">
          <cell r="M45">
            <v>1</v>
          </cell>
        </row>
        <row r="46">
          <cell r="M46">
            <v>6</v>
          </cell>
        </row>
        <row r="47">
          <cell r="M47">
            <v>29</v>
          </cell>
        </row>
      </sheetData>
      <sheetData sheetId="9">
        <row r="11">
          <cell r="M11">
            <v>2</v>
          </cell>
          <cell r="N11">
            <v>2</v>
          </cell>
          <cell r="P11">
            <v>1</v>
          </cell>
        </row>
        <row r="14">
          <cell r="N14">
            <v>1</v>
          </cell>
          <cell r="P14">
            <v>2</v>
          </cell>
        </row>
        <row r="15">
          <cell r="N15">
            <v>12</v>
          </cell>
          <cell r="P15">
            <v>33</v>
          </cell>
        </row>
        <row r="16">
          <cell r="M16">
            <v>1</v>
          </cell>
          <cell r="N16">
            <v>1</v>
          </cell>
        </row>
        <row r="18">
          <cell r="M18">
            <v>3</v>
          </cell>
          <cell r="N18">
            <v>3</v>
          </cell>
          <cell r="P18">
            <v>3</v>
          </cell>
        </row>
        <row r="20">
          <cell r="N20">
            <v>4</v>
          </cell>
        </row>
        <row r="22">
          <cell r="M22">
            <v>2</v>
          </cell>
          <cell r="N22">
            <v>2</v>
          </cell>
          <cell r="P22">
            <v>2</v>
          </cell>
        </row>
        <row r="26">
          <cell r="M26">
            <v>2</v>
          </cell>
          <cell r="N26">
            <v>6</v>
          </cell>
        </row>
        <row r="28">
          <cell r="M28">
            <v>3</v>
          </cell>
          <cell r="N28">
            <v>3</v>
          </cell>
        </row>
        <row r="33">
          <cell r="M33">
            <v>2</v>
          </cell>
          <cell r="N33">
            <v>8</v>
          </cell>
        </row>
        <row r="36">
          <cell r="M36">
            <v>6</v>
          </cell>
          <cell r="N36">
            <v>6</v>
          </cell>
          <cell r="P36">
            <v>6</v>
          </cell>
        </row>
        <row r="37">
          <cell r="N37">
            <v>6</v>
          </cell>
          <cell r="P37">
            <v>2</v>
          </cell>
        </row>
        <row r="38">
          <cell r="F38">
            <v>51000</v>
          </cell>
          <cell r="M38">
            <v>54</v>
          </cell>
        </row>
        <row r="39">
          <cell r="D39">
            <v>51000</v>
          </cell>
          <cell r="M39">
            <v>26</v>
          </cell>
        </row>
        <row r="40">
          <cell r="M40">
            <v>4</v>
          </cell>
        </row>
        <row r="41">
          <cell r="D41">
            <v>1212</v>
          </cell>
          <cell r="M41">
            <v>42</v>
          </cell>
        </row>
        <row r="42">
          <cell r="D42">
            <v>77</v>
          </cell>
          <cell r="H42">
            <v>77</v>
          </cell>
        </row>
        <row r="44">
          <cell r="M44">
            <v>17</v>
          </cell>
        </row>
        <row r="45">
          <cell r="M45">
            <v>6</v>
          </cell>
        </row>
        <row r="46">
          <cell r="M46">
            <v>6</v>
          </cell>
        </row>
        <row r="47">
          <cell r="M47">
            <v>33</v>
          </cell>
        </row>
      </sheetData>
      <sheetData sheetId="10">
        <row r="11">
          <cell r="M11">
            <v>2</v>
          </cell>
          <cell r="N11">
            <v>2</v>
          </cell>
        </row>
        <row r="12">
          <cell r="M12">
            <v>2</v>
          </cell>
          <cell r="N12">
            <v>2</v>
          </cell>
        </row>
        <row r="14">
          <cell r="M14">
            <v>3</v>
          </cell>
          <cell r="N14">
            <v>13</v>
          </cell>
        </row>
        <row r="15">
          <cell r="N15">
            <v>8</v>
          </cell>
        </row>
        <row r="17">
          <cell r="N17">
            <v>19</v>
          </cell>
        </row>
        <row r="19">
          <cell r="M19">
            <v>1</v>
          </cell>
          <cell r="N19">
            <v>4</v>
          </cell>
        </row>
        <row r="20">
          <cell r="N20">
            <v>2</v>
          </cell>
        </row>
        <row r="26">
          <cell r="M26">
            <v>1</v>
          </cell>
          <cell r="N26">
            <v>2</v>
          </cell>
        </row>
        <row r="28">
          <cell r="M28">
            <v>1</v>
          </cell>
          <cell r="N28">
            <v>1</v>
          </cell>
        </row>
        <row r="29">
          <cell r="M29">
            <v>2</v>
          </cell>
          <cell r="N29">
            <v>6</v>
          </cell>
        </row>
        <row r="31">
          <cell r="M31">
            <v>2</v>
          </cell>
          <cell r="N31">
            <v>3</v>
          </cell>
        </row>
        <row r="33">
          <cell r="M33">
            <v>2</v>
          </cell>
          <cell r="N33">
            <v>20</v>
          </cell>
        </row>
        <row r="37">
          <cell r="N37">
            <v>16</v>
          </cell>
        </row>
        <row r="38">
          <cell r="F38">
            <v>30300</v>
          </cell>
          <cell r="M38">
            <v>6</v>
          </cell>
        </row>
        <row r="39">
          <cell r="D39">
            <v>30300</v>
          </cell>
          <cell r="M39">
            <v>60</v>
          </cell>
        </row>
        <row r="40">
          <cell r="M40">
            <v>1</v>
          </cell>
        </row>
        <row r="41">
          <cell r="D41">
            <v>760</v>
          </cell>
          <cell r="M41">
            <v>25</v>
          </cell>
        </row>
        <row r="42">
          <cell r="D42">
            <v>32</v>
          </cell>
          <cell r="H42">
            <v>31</v>
          </cell>
        </row>
        <row r="44">
          <cell r="M44">
            <v>12</v>
          </cell>
        </row>
        <row r="45">
          <cell r="M45">
            <v>18</v>
          </cell>
        </row>
        <row r="46">
          <cell r="M46">
            <v>2</v>
          </cell>
        </row>
        <row r="47">
          <cell r="M47">
            <v>22</v>
          </cell>
        </row>
      </sheetData>
      <sheetData sheetId="11">
        <row r="11">
          <cell r="M11">
            <v>4</v>
          </cell>
          <cell r="N11">
            <v>6</v>
          </cell>
          <cell r="P11">
            <v>2</v>
          </cell>
        </row>
        <row r="14">
          <cell r="M14">
            <v>2</v>
          </cell>
          <cell r="N14">
            <v>2</v>
          </cell>
        </row>
        <row r="15">
          <cell r="M15">
            <v>5</v>
          </cell>
          <cell r="N15">
            <v>7</v>
          </cell>
        </row>
        <row r="17">
          <cell r="N17">
            <v>14</v>
          </cell>
        </row>
        <row r="20">
          <cell r="N20">
            <v>5</v>
          </cell>
        </row>
        <row r="29">
          <cell r="M29">
            <v>2</v>
          </cell>
          <cell r="N29">
            <v>5</v>
          </cell>
        </row>
        <row r="33">
          <cell r="M33">
            <v>1</v>
          </cell>
          <cell r="N33">
            <v>5</v>
          </cell>
        </row>
        <row r="36">
          <cell r="M36">
            <v>4</v>
          </cell>
          <cell r="N36">
            <v>5</v>
          </cell>
        </row>
        <row r="37">
          <cell r="N37">
            <v>14</v>
          </cell>
          <cell r="P37">
            <v>1</v>
          </cell>
        </row>
        <row r="38">
          <cell r="F38">
            <v>27000</v>
          </cell>
          <cell r="M38">
            <v>24</v>
          </cell>
        </row>
        <row r="39">
          <cell r="D39">
            <v>27000</v>
          </cell>
        </row>
        <row r="41">
          <cell r="D41">
            <v>910</v>
          </cell>
          <cell r="M41">
            <v>16</v>
          </cell>
        </row>
        <row r="42">
          <cell r="D42">
            <v>26</v>
          </cell>
          <cell r="H42">
            <v>24</v>
          </cell>
        </row>
        <row r="44">
          <cell r="M44">
            <v>15</v>
          </cell>
        </row>
        <row r="45">
          <cell r="M45">
            <v>14</v>
          </cell>
        </row>
        <row r="46">
          <cell r="M46">
            <v>4</v>
          </cell>
        </row>
        <row r="47">
          <cell r="M47">
            <v>10</v>
          </cell>
        </row>
      </sheetData>
      <sheetData sheetId="12">
        <row r="11">
          <cell r="M11">
            <v>23</v>
          </cell>
          <cell r="N11">
            <v>45</v>
          </cell>
        </row>
        <row r="12">
          <cell r="M12">
            <v>1</v>
          </cell>
          <cell r="N12">
            <v>1</v>
          </cell>
        </row>
        <row r="14">
          <cell r="M14">
            <v>2</v>
          </cell>
          <cell r="N14">
            <v>4</v>
          </cell>
        </row>
        <row r="15">
          <cell r="M15">
            <v>6</v>
          </cell>
          <cell r="N15">
            <v>2</v>
          </cell>
        </row>
        <row r="17">
          <cell r="N17">
            <v>11</v>
          </cell>
        </row>
        <row r="20">
          <cell r="N20">
            <v>8</v>
          </cell>
        </row>
        <row r="33">
          <cell r="M33">
            <v>1</v>
          </cell>
          <cell r="N33">
            <v>22</v>
          </cell>
        </row>
        <row r="34">
          <cell r="N34">
            <v>6</v>
          </cell>
        </row>
        <row r="36">
          <cell r="M36">
            <v>4</v>
          </cell>
          <cell r="N36">
            <v>8</v>
          </cell>
          <cell r="P36">
            <v>2</v>
          </cell>
        </row>
        <row r="38">
          <cell r="F38">
            <v>35500</v>
          </cell>
          <cell r="M38">
            <v>20</v>
          </cell>
        </row>
        <row r="39">
          <cell r="D39">
            <v>35500</v>
          </cell>
        </row>
        <row r="40">
          <cell r="M40">
            <v>1</v>
          </cell>
        </row>
        <row r="41">
          <cell r="D41">
            <v>1350</v>
          </cell>
          <cell r="M41">
            <v>9</v>
          </cell>
        </row>
        <row r="42">
          <cell r="D42">
            <v>42</v>
          </cell>
          <cell r="H42">
            <v>40</v>
          </cell>
        </row>
        <row r="44">
          <cell r="M44">
            <v>28</v>
          </cell>
        </row>
        <row r="45">
          <cell r="M45">
            <v>10</v>
          </cell>
        </row>
        <row r="46">
          <cell r="M46">
            <v>9</v>
          </cell>
        </row>
        <row r="47">
          <cell r="M47">
            <v>7</v>
          </cell>
        </row>
      </sheetData>
      <sheetData sheetId="13">
        <row r="11">
          <cell r="M11">
            <v>1</v>
          </cell>
          <cell r="N11">
            <v>2</v>
          </cell>
        </row>
        <row r="14">
          <cell r="M14">
            <v>1</v>
          </cell>
          <cell r="N14">
            <v>10</v>
          </cell>
        </row>
        <row r="15">
          <cell r="M15">
            <v>2</v>
          </cell>
          <cell r="N15">
            <v>2</v>
          </cell>
        </row>
        <row r="17">
          <cell r="N17">
            <v>18</v>
          </cell>
        </row>
        <row r="19">
          <cell r="M19">
            <v>1</v>
          </cell>
          <cell r="N19">
            <v>1</v>
          </cell>
        </row>
        <row r="20">
          <cell r="N20">
            <v>26</v>
          </cell>
          <cell r="P20">
            <v>1</v>
          </cell>
        </row>
        <row r="22">
          <cell r="M22">
            <v>11</v>
          </cell>
          <cell r="N22">
            <v>11</v>
          </cell>
          <cell r="P22">
            <v>3</v>
          </cell>
        </row>
        <row r="26">
          <cell r="M26">
            <v>2</v>
          </cell>
          <cell r="N26">
            <v>5</v>
          </cell>
        </row>
        <row r="29">
          <cell r="M29">
            <v>2</v>
          </cell>
          <cell r="N29">
            <v>2</v>
          </cell>
        </row>
        <row r="31">
          <cell r="M31">
            <v>6</v>
          </cell>
          <cell r="N31">
            <v>6</v>
          </cell>
        </row>
        <row r="32">
          <cell r="M32">
            <v>1</v>
          </cell>
          <cell r="N32">
            <v>2</v>
          </cell>
        </row>
        <row r="33">
          <cell r="M33">
            <v>1</v>
          </cell>
          <cell r="N33">
            <v>7</v>
          </cell>
        </row>
        <row r="34">
          <cell r="N34">
            <v>10</v>
          </cell>
        </row>
        <row r="36">
          <cell r="M36">
            <v>1</v>
          </cell>
          <cell r="N36">
            <v>1</v>
          </cell>
        </row>
        <row r="37">
          <cell r="N37">
            <v>7</v>
          </cell>
        </row>
        <row r="38">
          <cell r="F38">
            <v>36000</v>
          </cell>
          <cell r="M38">
            <v>19</v>
          </cell>
        </row>
        <row r="39">
          <cell r="D39">
            <v>36000</v>
          </cell>
          <cell r="M39">
            <v>6</v>
          </cell>
        </row>
        <row r="40">
          <cell r="M40">
            <v>1</v>
          </cell>
        </row>
        <row r="41">
          <cell r="D41">
            <v>1625</v>
          </cell>
          <cell r="M41">
            <v>15</v>
          </cell>
        </row>
        <row r="42">
          <cell r="D42">
            <v>52</v>
          </cell>
          <cell r="H42">
            <v>52</v>
          </cell>
        </row>
        <row r="44">
          <cell r="M44">
            <v>24</v>
          </cell>
        </row>
        <row r="45">
          <cell r="M45">
            <v>4</v>
          </cell>
        </row>
        <row r="46">
          <cell r="M46">
            <v>6</v>
          </cell>
        </row>
        <row r="47">
          <cell r="M47">
            <v>5</v>
          </cell>
        </row>
      </sheetData>
      <sheetData sheetId="14">
        <row r="11">
          <cell r="M11">
            <v>2</v>
          </cell>
          <cell r="N11">
            <v>4</v>
          </cell>
        </row>
        <row r="14">
          <cell r="M14">
            <v>2</v>
          </cell>
          <cell r="N14">
            <v>6</v>
          </cell>
        </row>
        <row r="17">
          <cell r="N17">
            <v>15</v>
          </cell>
        </row>
        <row r="20">
          <cell r="N20">
            <v>12</v>
          </cell>
        </row>
        <row r="26">
          <cell r="M26">
            <v>2</v>
          </cell>
          <cell r="N26">
            <v>12</v>
          </cell>
        </row>
        <row r="29">
          <cell r="M29">
            <v>1</v>
          </cell>
          <cell r="N29">
            <v>1</v>
          </cell>
        </row>
        <row r="33">
          <cell r="M33">
            <v>3</v>
          </cell>
          <cell r="N33">
            <v>17</v>
          </cell>
        </row>
        <row r="34">
          <cell r="N34">
            <v>4</v>
          </cell>
        </row>
        <row r="37">
          <cell r="N37">
            <v>3</v>
          </cell>
        </row>
        <row r="38">
          <cell r="F38">
            <v>39000</v>
          </cell>
          <cell r="M38">
            <v>26</v>
          </cell>
        </row>
        <row r="39">
          <cell r="D39">
            <v>39000</v>
          </cell>
          <cell r="M39">
            <v>3</v>
          </cell>
        </row>
        <row r="40">
          <cell r="M40">
            <v>1</v>
          </cell>
        </row>
        <row r="41">
          <cell r="D41">
            <v>1535</v>
          </cell>
          <cell r="M41">
            <v>12</v>
          </cell>
        </row>
        <row r="42">
          <cell r="D42">
            <v>53</v>
          </cell>
          <cell r="H42">
            <v>50</v>
          </cell>
        </row>
        <row r="44">
          <cell r="M44">
            <v>8</v>
          </cell>
        </row>
        <row r="46">
          <cell r="M46">
            <v>6</v>
          </cell>
        </row>
        <row r="47">
          <cell r="M4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R47"/>
  <sheetViews>
    <sheetView zoomScale="75" zoomScaleNormal="75" zoomScalePageLayoutView="0" workbookViewId="0" topLeftCell="A1">
      <selection activeCell="B35" sqref="B35:E35"/>
    </sheetView>
  </sheetViews>
  <sheetFormatPr defaultColWidth="8.88671875" defaultRowHeight="13.5"/>
  <cols>
    <col min="1" max="1" width="16.6640625" style="41" customWidth="1"/>
    <col min="2" max="2" width="6.77734375" style="0" customWidth="1"/>
    <col min="3" max="3" width="6.6640625" style="0" customWidth="1"/>
    <col min="4" max="7" width="6.3359375" style="0" customWidth="1"/>
    <col min="8" max="9" width="5.99609375" style="0" customWidth="1"/>
    <col min="10" max="10" width="6.6640625" style="0" customWidth="1"/>
    <col min="12" max="12" width="24.6640625" style="0" customWidth="1"/>
    <col min="13" max="13" width="4.5546875" style="18" customWidth="1"/>
    <col min="14" max="14" width="5.5546875" style="55" customWidth="1"/>
    <col min="15" max="15" width="16.99609375" style="55" customWidth="1"/>
    <col min="16" max="16" width="4.4453125" style="56" customWidth="1"/>
    <col min="17" max="17" width="6.5546875" style="41" customWidth="1"/>
  </cols>
  <sheetData>
    <row r="1" ht="13.5"/>
    <row r="2" ht="13.5">
      <c r="A2" s="54"/>
    </row>
    <row r="3" spans="3:6" ht="46.5">
      <c r="C3" s="57"/>
      <c r="F3" s="58" t="s">
        <v>126</v>
      </c>
    </row>
    <row r="4" ht="13.5"/>
    <row r="6" spans="1:17" s="7" customFormat="1" ht="31.5" customHeight="1">
      <c r="A6" s="59" t="s">
        <v>293</v>
      </c>
      <c r="N6" s="9"/>
      <c r="O6" s="9"/>
      <c r="P6" s="60"/>
      <c r="Q6" s="9"/>
    </row>
    <row r="7" spans="1:16" s="7" customFormat="1" ht="22.5">
      <c r="A7" s="292" t="s">
        <v>294</v>
      </c>
      <c r="B7" s="292"/>
      <c r="C7" s="292"/>
      <c r="D7" s="292"/>
      <c r="E7" s="292"/>
      <c r="F7" s="61" t="s">
        <v>295</v>
      </c>
      <c r="G7" s="61"/>
      <c r="L7" s="292" t="s">
        <v>127</v>
      </c>
      <c r="M7" s="292"/>
      <c r="N7" s="292"/>
      <c r="O7" s="292"/>
      <c r="P7" s="60"/>
    </row>
    <row r="8" ht="14.25" thickBot="1"/>
    <row r="9" spans="1:17" s="62" customFormat="1" ht="18.75" customHeight="1">
      <c r="A9" s="308" t="s">
        <v>128</v>
      </c>
      <c r="B9" s="171"/>
      <c r="C9" s="171"/>
      <c r="D9" s="171"/>
      <c r="E9" s="171"/>
      <c r="F9" s="171"/>
      <c r="G9" s="171"/>
      <c r="H9" s="171"/>
      <c r="I9" s="171"/>
      <c r="J9" s="172"/>
      <c r="K9" s="297" t="s">
        <v>53</v>
      </c>
      <c r="L9" s="301" t="s">
        <v>129</v>
      </c>
      <c r="M9" s="299" t="s">
        <v>58</v>
      </c>
      <c r="N9" s="300"/>
      <c r="O9" s="302" t="s">
        <v>130</v>
      </c>
      <c r="P9" s="303"/>
      <c r="Q9" s="304"/>
    </row>
    <row r="10" spans="1:17" s="62" customFormat="1" ht="18.75">
      <c r="A10" s="309"/>
      <c r="B10" s="173"/>
      <c r="C10" s="174" t="s">
        <v>296</v>
      </c>
      <c r="D10" s="173"/>
      <c r="E10" s="174" t="s">
        <v>297</v>
      </c>
      <c r="F10" s="173"/>
      <c r="G10" s="174" t="s">
        <v>298</v>
      </c>
      <c r="H10" s="173"/>
      <c r="I10" s="174" t="s">
        <v>299</v>
      </c>
      <c r="J10" s="175"/>
      <c r="K10" s="298"/>
      <c r="L10" s="247"/>
      <c r="M10" s="268" t="s">
        <v>131</v>
      </c>
      <c r="N10" s="269"/>
      <c r="O10" s="305"/>
      <c r="P10" s="306"/>
      <c r="Q10" s="307"/>
    </row>
    <row r="11" spans="1:17" s="73" customFormat="1" ht="27.75" customHeight="1">
      <c r="A11" s="67" t="s">
        <v>132</v>
      </c>
      <c r="B11" s="268" t="s">
        <v>133</v>
      </c>
      <c r="C11" s="269"/>
      <c r="D11" s="268" t="s">
        <v>19</v>
      </c>
      <c r="E11" s="269"/>
      <c r="F11" s="268" t="s">
        <v>134</v>
      </c>
      <c r="G11" s="269"/>
      <c r="H11" s="268" t="s">
        <v>135</v>
      </c>
      <c r="I11" s="270"/>
      <c r="J11" s="270"/>
      <c r="K11" s="254" t="s">
        <v>300</v>
      </c>
      <c r="L11" s="68" t="s">
        <v>62</v>
      </c>
      <c r="M11" s="152">
        <v>43</v>
      </c>
      <c r="N11" s="152">
        <v>143</v>
      </c>
      <c r="O11" s="70" t="s">
        <v>301</v>
      </c>
      <c r="P11" s="176">
        <v>8</v>
      </c>
      <c r="Q11" s="72" t="s">
        <v>302</v>
      </c>
    </row>
    <row r="12" spans="1:17" s="62" customFormat="1" ht="27.75" customHeight="1">
      <c r="A12" s="64" t="s">
        <v>136</v>
      </c>
      <c r="B12" s="268" t="s">
        <v>184</v>
      </c>
      <c r="C12" s="269"/>
      <c r="D12" s="268" t="s">
        <v>229</v>
      </c>
      <c r="E12" s="269"/>
      <c r="F12" s="268" t="s">
        <v>231</v>
      </c>
      <c r="G12" s="269"/>
      <c r="H12" s="268" t="s">
        <v>226</v>
      </c>
      <c r="I12" s="270"/>
      <c r="J12" s="270"/>
      <c r="K12" s="280"/>
      <c r="L12" s="63" t="s">
        <v>63</v>
      </c>
      <c r="M12" s="152">
        <v>3</v>
      </c>
      <c r="N12" s="152">
        <v>3</v>
      </c>
      <c r="O12" s="74" t="s">
        <v>301</v>
      </c>
      <c r="P12" s="71">
        <f>'[1]911'!P12+'[1]912'!P12+'[1]001'!P12+'[1]002'!P12+'[1]003'!P12+'[1]004'!P12+'[1]005'!P12+'[1]006'!P12+'[1]007'!P12+'[1]008'!P12+'[1]009'!P12+'[1]010'!P12</f>
        <v>0</v>
      </c>
      <c r="Q12" s="72" t="s">
        <v>302</v>
      </c>
    </row>
    <row r="13" spans="1:17" s="62" customFormat="1" ht="27.75" customHeight="1">
      <c r="A13" s="64" t="s">
        <v>137</v>
      </c>
      <c r="B13" s="268" t="s">
        <v>186</v>
      </c>
      <c r="C13" s="269"/>
      <c r="D13" s="268" t="s">
        <v>230</v>
      </c>
      <c r="E13" s="269"/>
      <c r="F13" s="268" t="s">
        <v>232</v>
      </c>
      <c r="G13" s="269"/>
      <c r="H13" s="268" t="s">
        <v>187</v>
      </c>
      <c r="I13" s="270"/>
      <c r="J13" s="270"/>
      <c r="K13" s="293"/>
      <c r="L13" s="63" t="s">
        <v>138</v>
      </c>
      <c r="M13" s="69">
        <f>'[1]911'!M13+'[1]912'!M13+'[1]001'!M13+'[1]002'!M13+'[1]003'!M13+'[1]004'!M13+'[1]005'!M13+'[1]006'!M13+'[1]007'!M13+'[1]008'!M13+'[1]009'!M13+'[1]010'!M13</f>
        <v>0</v>
      </c>
      <c r="N13" s="69">
        <f>'[1]911'!N13+'[1]912'!N13+'[1]001'!N13+'[1]002'!N13+'[1]003'!N13+'[1]004'!N13+'[1]005'!N13+'[1]006'!N13+'[1]007'!N13+'[1]008'!N13+'[1]009'!N13+'[1]010'!N13</f>
        <v>0</v>
      </c>
      <c r="O13" s="74" t="s">
        <v>301</v>
      </c>
      <c r="P13" s="71">
        <f>'[1]911'!P13+'[1]912'!P13+'[1]001'!P13+'[1]002'!P13+'[1]003'!P13+'[1]004'!P13+'[1]005'!P13+'[1]006'!P13+'[1]007'!P13+'[1]008'!P13+'[1]009'!P13+'[1]010'!P13</f>
        <v>0</v>
      </c>
      <c r="Q13" s="72" t="s">
        <v>302</v>
      </c>
    </row>
    <row r="14" spans="1:17" s="62" customFormat="1" ht="27.75" customHeight="1">
      <c r="A14" s="67" t="s">
        <v>139</v>
      </c>
      <c r="B14" s="271">
        <v>1</v>
      </c>
      <c r="C14" s="272"/>
      <c r="D14" s="271">
        <v>1</v>
      </c>
      <c r="E14" s="272"/>
      <c r="F14" s="271">
        <v>1</v>
      </c>
      <c r="G14" s="272"/>
      <c r="H14" s="271">
        <v>0.88</v>
      </c>
      <c r="I14" s="275"/>
      <c r="J14" s="275"/>
      <c r="K14" s="254" t="s">
        <v>303</v>
      </c>
      <c r="L14" s="76" t="s">
        <v>304</v>
      </c>
      <c r="M14" s="152">
        <f>P11+P12+P13</f>
        <v>8</v>
      </c>
      <c r="N14" s="152">
        <v>96</v>
      </c>
      <c r="O14" s="74" t="s">
        <v>305</v>
      </c>
      <c r="P14" s="71">
        <f>'[1]911'!P14+'[1]912'!P14+'[1]001'!P14+'[1]002'!P14+'[1]003'!P14+'[1]004'!P14+'[1]005'!P14+'[1]006'!P14+'[1]007'!P14+'[1]008'!P14+'[1]009'!P14+'[1]010'!P14</f>
        <v>3</v>
      </c>
      <c r="Q14" s="72" t="s">
        <v>302</v>
      </c>
    </row>
    <row r="15" spans="1:17" s="62" customFormat="1" ht="27.75" customHeight="1">
      <c r="A15" s="20" t="s">
        <v>140</v>
      </c>
      <c r="B15" s="273"/>
      <c r="C15" s="274"/>
      <c r="D15" s="273"/>
      <c r="E15" s="274"/>
      <c r="F15" s="273"/>
      <c r="G15" s="274"/>
      <c r="H15" s="273"/>
      <c r="I15" s="276"/>
      <c r="J15" s="276"/>
      <c r="K15" s="280"/>
      <c r="L15" s="76" t="s">
        <v>306</v>
      </c>
      <c r="M15" s="152">
        <v>80</v>
      </c>
      <c r="N15" s="152">
        <v>105</v>
      </c>
      <c r="O15" s="74" t="s">
        <v>305</v>
      </c>
      <c r="P15" s="71">
        <f>'[1]911'!P15+'[1]912'!P15+'[1]001'!P15+'[1]002'!P15+'[1]003'!P15+'[1]004'!P15+'[1]005'!P15+'[1]006'!P15+'[1]007'!P15+'[1]008'!P15+'[1]009'!P15+'[1]010'!P15</f>
        <v>33</v>
      </c>
      <c r="Q15" s="72" t="s">
        <v>302</v>
      </c>
    </row>
    <row r="16" spans="1:17" s="62" customFormat="1" ht="27.75" customHeight="1">
      <c r="A16" s="64" t="s">
        <v>141</v>
      </c>
      <c r="B16" s="261" t="s">
        <v>307</v>
      </c>
      <c r="C16" s="262"/>
      <c r="D16" s="261" t="s">
        <v>308</v>
      </c>
      <c r="E16" s="262"/>
      <c r="F16" s="261" t="s">
        <v>309</v>
      </c>
      <c r="G16" s="262"/>
      <c r="H16" s="261" t="s">
        <v>310</v>
      </c>
      <c r="I16" s="277"/>
      <c r="J16" s="277"/>
      <c r="K16" s="280"/>
      <c r="L16" s="63" t="s">
        <v>71</v>
      </c>
      <c r="M16" s="69">
        <f>'[1]911'!M16+'[1]912'!M16+'[1]001'!M16+'[1]002'!M16+'[1]003'!M16+'[1]004'!M16+'[1]005'!M16+'[1]006'!M16+'[1]007'!M16+'[1]008'!M16+'[1]009'!M16+'[1]010'!M16</f>
        <v>1</v>
      </c>
      <c r="N16" s="69">
        <f>'[1]911'!N16+'[1]912'!N16+'[1]001'!N16+'[1]002'!N16+'[1]003'!N16+'[1]004'!N16+'[1]005'!N16+'[1]006'!N16+'[1]007'!N16+'[1]008'!N16+'[1]009'!N16+'[1]010'!N16</f>
        <v>1</v>
      </c>
      <c r="O16" s="74" t="s">
        <v>305</v>
      </c>
      <c r="P16" s="71">
        <f>'[1]911'!P16+'[1]912'!P16+'[1]001'!P16+'[1]002'!P16+'[1]003'!P16+'[1]004'!P16+'[1]005'!P16+'[1]006'!P16+'[1]007'!P16+'[1]008'!P16+'[1]009'!P16+'[1]010'!P16</f>
        <v>0</v>
      </c>
      <c r="Q16" s="72" t="s">
        <v>302</v>
      </c>
    </row>
    <row r="17" spans="1:17" s="62" customFormat="1" ht="27.75" customHeight="1">
      <c r="A17" s="266" t="s">
        <v>311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93"/>
      <c r="L17" s="63" t="s">
        <v>72</v>
      </c>
      <c r="M17" s="152">
        <v>8</v>
      </c>
      <c r="N17" s="69">
        <f>'[1]911'!N17+'[1]912'!N17+'[1]001'!N17+'[1]002'!N17+'[1]003'!N17+'[1]004'!N17+'[1]005'!N17+'[1]006'!N17+'[1]007'!N17+'[1]008'!N17+'[1]009'!N17+'[1]010'!N17</f>
        <v>119</v>
      </c>
      <c r="O17" s="294" t="s">
        <v>312</v>
      </c>
      <c r="P17" s="295"/>
      <c r="Q17" s="296"/>
    </row>
    <row r="18" spans="1:17" s="62" customFormat="1" ht="27.75" customHeight="1">
      <c r="A18" s="263" t="s">
        <v>142</v>
      </c>
      <c r="B18" s="264"/>
      <c r="C18" s="264"/>
      <c r="D18" s="264"/>
      <c r="E18" s="264"/>
      <c r="F18" s="264"/>
      <c r="G18" s="264"/>
      <c r="H18" s="264"/>
      <c r="I18" s="264"/>
      <c r="J18" s="265"/>
      <c r="K18" s="254" t="s">
        <v>313</v>
      </c>
      <c r="L18" s="63" t="s">
        <v>143</v>
      </c>
      <c r="M18" s="69">
        <f>'[1]911'!M18+'[1]912'!M18+'[1]001'!M18+'[1]002'!M18+'[1]003'!M18+'[1]004'!M18+'[1]005'!M18+'[1]006'!M18+'[1]007'!M18+'[1]008'!M18+'[1]009'!M18+'[1]010'!M18</f>
        <v>22</v>
      </c>
      <c r="N18" s="69">
        <f>'[1]911'!N18+'[1]912'!N18+'[1]001'!N18+'[1]002'!N18+'[1]003'!N18+'[1]004'!N18+'[1]005'!N18+'[1]006'!N18+'[1]007'!N18+'[1]008'!N18+'[1]009'!N18+'[1]010'!N18</f>
        <v>28</v>
      </c>
      <c r="O18" s="74" t="s">
        <v>314</v>
      </c>
      <c r="P18" s="71">
        <f>'[1]911'!P18+'[1]912'!P18+'[1]001'!P18+'[1]002'!P18+'[1]003'!P18+'[1]004'!P18+'[1]005'!P18+'[1]006'!P18+'[1]007'!P18+'[1]008'!P18+'[1]009'!P18+'[1]010'!P18</f>
        <v>5</v>
      </c>
      <c r="Q18" s="72" t="s">
        <v>302</v>
      </c>
    </row>
    <row r="19" spans="1:17" s="62" customFormat="1" ht="27.75" customHeight="1">
      <c r="A19" s="64" t="s">
        <v>315</v>
      </c>
      <c r="B19" s="246" t="s">
        <v>144</v>
      </c>
      <c r="C19" s="246"/>
      <c r="D19" s="246"/>
      <c r="E19" s="247" t="s">
        <v>145</v>
      </c>
      <c r="F19" s="247"/>
      <c r="G19" s="247"/>
      <c r="H19" s="247" t="s">
        <v>146</v>
      </c>
      <c r="I19" s="247"/>
      <c r="J19" s="212"/>
      <c r="K19" s="280"/>
      <c r="L19" s="63" t="s">
        <v>147</v>
      </c>
      <c r="M19" s="69">
        <f>'[1]911'!M19+'[1]912'!M19+'[1]001'!M19+'[1]002'!M19+'[1]003'!M19+'[1]004'!M19+'[1]005'!M19+'[1]006'!M19+'[1]007'!M19+'[1]008'!M19+'[1]009'!M19+'[1]010'!M19</f>
        <v>6</v>
      </c>
      <c r="N19" s="69">
        <f>'[1]911'!N19+'[1]912'!N19+'[1]001'!N19+'[1]002'!N19+'[1]003'!N19+'[1]004'!N19+'[1]005'!N19+'[1]006'!N19+'[1]007'!N19+'[1]008'!N19+'[1]009'!N19+'[1]010'!N19</f>
        <v>10</v>
      </c>
      <c r="O19" s="74" t="s">
        <v>314</v>
      </c>
      <c r="P19" s="71">
        <f>'[1]911'!P19+'[1]912'!P19+'[1]001'!P19+'[1]002'!P19+'[1]003'!P19+'[1]004'!P19+'[1]005'!P19+'[1]006'!P19+'[1]007'!P19+'[1]008'!P19+'[1]009'!P19+'[1]010'!P19</f>
        <v>0</v>
      </c>
      <c r="Q19" s="72" t="s">
        <v>302</v>
      </c>
    </row>
    <row r="20" spans="1:17" s="62" customFormat="1" ht="27.75" customHeight="1">
      <c r="A20" s="298" t="s">
        <v>148</v>
      </c>
      <c r="B20" s="78" t="s">
        <v>26</v>
      </c>
      <c r="C20" s="78" t="s">
        <v>27</v>
      </c>
      <c r="D20" s="78" t="s">
        <v>149</v>
      </c>
      <c r="E20" s="65" t="s">
        <v>26</v>
      </c>
      <c r="F20" s="65" t="s">
        <v>27</v>
      </c>
      <c r="G20" s="65" t="s">
        <v>149</v>
      </c>
      <c r="H20" s="65" t="s">
        <v>26</v>
      </c>
      <c r="I20" s="65" t="s">
        <v>27</v>
      </c>
      <c r="J20" s="79" t="s">
        <v>149</v>
      </c>
      <c r="K20" s="280"/>
      <c r="L20" s="63" t="s">
        <v>150</v>
      </c>
      <c r="M20" s="152">
        <v>40</v>
      </c>
      <c r="N20" s="152">
        <v>86</v>
      </c>
      <c r="O20" s="74" t="s">
        <v>316</v>
      </c>
      <c r="P20" s="71">
        <f>'[1]911'!P20+'[1]912'!P20+'[1]001'!P20+'[1]002'!P20+'[1]003'!P20+'[1]004'!P20+'[1]005'!P20+'[1]006'!P20+'[1]007'!P20+'[1]008'!P20+'[1]009'!P20+'[1]010'!P20</f>
        <v>2</v>
      </c>
      <c r="Q20" s="72" t="s">
        <v>302</v>
      </c>
    </row>
    <row r="21" spans="1:17" s="62" customFormat="1" ht="27.75" customHeight="1">
      <c r="A21" s="298"/>
      <c r="B21" s="177">
        <v>5</v>
      </c>
      <c r="C21" s="177">
        <v>4</v>
      </c>
      <c r="D21" s="177">
        <f>B21+C21</f>
        <v>9</v>
      </c>
      <c r="E21" s="65">
        <v>6</v>
      </c>
      <c r="F21" s="65">
        <v>4</v>
      </c>
      <c r="G21" s="65">
        <f>E21+F21</f>
        <v>10</v>
      </c>
      <c r="H21" s="65">
        <f>E21-B21</f>
        <v>1</v>
      </c>
      <c r="I21" s="65">
        <f>F21-C21</f>
        <v>0</v>
      </c>
      <c r="J21" s="65">
        <f>G21-D21</f>
        <v>1</v>
      </c>
      <c r="K21" s="280"/>
      <c r="L21" s="63" t="s">
        <v>151</v>
      </c>
      <c r="M21" s="69">
        <f>'[1]911'!M21+'[1]912'!M21+'[1]001'!M21+'[1]002'!M21+'[1]003'!M21+'[1]004'!M21+'[1]005'!M21+'[1]006'!M21+'[1]007'!M21+'[1]008'!M21+'[1]009'!M21+'[1]010'!M21</f>
        <v>3</v>
      </c>
      <c r="N21" s="69">
        <f>'[1]911'!N21+'[1]912'!N21+'[1]001'!N21+'[1]002'!N21+'[1]003'!N21+'[1]004'!N21+'[1]005'!N21+'[1]006'!N21+'[1]007'!N21+'[1]008'!N21+'[1]009'!N21+'[1]010'!N21</f>
        <v>3</v>
      </c>
      <c r="O21" s="74" t="s">
        <v>152</v>
      </c>
      <c r="P21" s="71">
        <f>'[1]911'!P21+'[1]912'!P21+'[1]001'!P21+'[1]002'!P21+'[1]003'!P21+'[1]004'!P21+'[1]005'!P21+'[1]006'!P21+'[1]007'!P21+'[1]008'!P21+'[1]009'!P21+'[1]010'!P21</f>
        <v>2</v>
      </c>
      <c r="Q21" s="72" t="s">
        <v>302</v>
      </c>
    </row>
    <row r="22" spans="1:17" s="62" customFormat="1" ht="27.75" customHeight="1">
      <c r="A22" s="64" t="s">
        <v>153</v>
      </c>
      <c r="B22" s="246"/>
      <c r="C22" s="246"/>
      <c r="D22" s="246"/>
      <c r="E22" s="212"/>
      <c r="F22" s="213"/>
      <c r="G22" s="214"/>
      <c r="H22" s="247"/>
      <c r="I22" s="247"/>
      <c r="J22" s="212"/>
      <c r="K22" s="280"/>
      <c r="L22" s="63" t="s">
        <v>84</v>
      </c>
      <c r="M22" s="152">
        <v>13</v>
      </c>
      <c r="N22" s="69">
        <f>'[1]911'!N22+'[1]912'!N22+'[1]001'!N22+'[1]002'!N22+'[1]003'!N22+'[1]004'!N22+'[1]005'!N22+'[1]006'!N22+'[1]007'!N22+'[1]008'!N22+'[1]009'!N22+'[1]010'!N22</f>
        <v>13</v>
      </c>
      <c r="O22" s="74" t="s">
        <v>317</v>
      </c>
      <c r="P22" s="71">
        <f>'[1]911'!P22+'[1]912'!P22+'[1]001'!P22+'[1]002'!P22+'[1]003'!P22+'[1]004'!P22+'[1]005'!P22+'[1]006'!P22+'[1]007'!P22+'[1]008'!P22+'[1]009'!P22+'[1]010'!P22</f>
        <v>5</v>
      </c>
      <c r="Q22" s="72" t="s">
        <v>302</v>
      </c>
    </row>
    <row r="23" spans="1:17" s="62" customFormat="1" ht="27.75" customHeight="1">
      <c r="A23" s="298" t="s">
        <v>154</v>
      </c>
      <c r="B23" s="78" t="s">
        <v>26</v>
      </c>
      <c r="C23" s="78" t="s">
        <v>27</v>
      </c>
      <c r="D23" s="78" t="s">
        <v>149</v>
      </c>
      <c r="E23" s="65" t="s">
        <v>26</v>
      </c>
      <c r="F23" s="65" t="s">
        <v>27</v>
      </c>
      <c r="G23" s="65" t="s">
        <v>149</v>
      </c>
      <c r="H23" s="65" t="s">
        <v>26</v>
      </c>
      <c r="I23" s="65" t="s">
        <v>27</v>
      </c>
      <c r="J23" s="79" t="s">
        <v>149</v>
      </c>
      <c r="K23" s="280"/>
      <c r="L23" s="63" t="s">
        <v>86</v>
      </c>
      <c r="M23" s="69">
        <f>'[1]911'!M23+'[1]912'!M23+'[1]001'!M23+'[1]002'!M23+'[1]003'!M23+'[1]004'!M23+'[1]005'!M23+'[1]006'!M23+'[1]007'!M23+'[1]008'!M23+'[1]009'!M23+'[1]010'!M23</f>
        <v>0</v>
      </c>
      <c r="N23" s="69">
        <f>'[1]911'!N23+'[1]912'!N23+'[1]001'!N23+'[1]002'!N23+'[1]003'!N23+'[1]004'!N23+'[1]005'!N23+'[1]006'!N23+'[1]007'!N23+'[1]008'!N23+'[1]009'!N23+'[1]010'!N23</f>
        <v>0</v>
      </c>
      <c r="O23" s="74" t="s">
        <v>314</v>
      </c>
      <c r="P23" s="71">
        <f>'[1]911'!P23+'[1]912'!P23+'[1]001'!P23+'[1]002'!P23+'[1]003'!P23+'[1]004'!P23+'[1]005'!P23+'[1]006'!P23+'[1]007'!P23+'[1]008'!P23+'[1]009'!P23+'[1]010'!P23</f>
        <v>0</v>
      </c>
      <c r="Q23" s="72" t="s">
        <v>302</v>
      </c>
    </row>
    <row r="24" spans="1:17" s="62" customFormat="1" ht="27.75" customHeight="1">
      <c r="A24" s="298"/>
      <c r="B24" s="177">
        <v>2</v>
      </c>
      <c r="C24" s="177">
        <v>7</v>
      </c>
      <c r="D24" s="177">
        <f>B24+C24</f>
        <v>9</v>
      </c>
      <c r="E24" s="65">
        <v>5</v>
      </c>
      <c r="F24" s="65">
        <v>10</v>
      </c>
      <c r="G24" s="65">
        <f>E24+F24</f>
        <v>15</v>
      </c>
      <c r="H24" s="65">
        <f>E24-B24</f>
        <v>3</v>
      </c>
      <c r="I24" s="65">
        <f>F24-C24</f>
        <v>3</v>
      </c>
      <c r="J24" s="65">
        <f>G24-D24</f>
        <v>6</v>
      </c>
      <c r="K24" s="280"/>
      <c r="L24" s="63" t="s">
        <v>155</v>
      </c>
      <c r="M24" s="69">
        <f>'[1]911'!M24+'[1]912'!M24+'[1]001'!M24+'[1]002'!M24+'[1]003'!M24+'[1]004'!M24+'[1]005'!M24+'[1]006'!M24+'[1]007'!M24+'[1]008'!M24+'[1]009'!M24+'[1]010'!M24</f>
        <v>5</v>
      </c>
      <c r="N24" s="69">
        <f>'[1]911'!N24+'[1]912'!N24+'[1]001'!N24+'[1]002'!N24+'[1]003'!N24+'[1]004'!N24+'[1]005'!N24+'[1]006'!N24+'[1]007'!N24+'[1]008'!N24+'[1]009'!N24+'[1]010'!N24</f>
        <v>3</v>
      </c>
      <c r="O24" s="74" t="s">
        <v>318</v>
      </c>
      <c r="P24" s="71">
        <f>'[1]911'!P24+'[1]912'!P24+'[1]001'!P24+'[1]002'!P24+'[1]003'!P24+'[1]004'!P24+'[1]005'!P24+'[1]006'!P24+'[1]007'!P24+'[1]008'!P24+'[1]009'!P24+'[1]010'!P24</f>
        <v>5</v>
      </c>
      <c r="Q24" s="72" t="s">
        <v>302</v>
      </c>
    </row>
    <row r="25" spans="1:17" s="62" customFormat="1" ht="27.75" customHeight="1">
      <c r="A25" s="64" t="s">
        <v>156</v>
      </c>
      <c r="B25" s="327">
        <v>1</v>
      </c>
      <c r="C25" s="328"/>
      <c r="D25" s="329"/>
      <c r="E25" s="212">
        <v>1</v>
      </c>
      <c r="F25" s="213"/>
      <c r="G25" s="214"/>
      <c r="H25" s="253"/>
      <c r="I25" s="253"/>
      <c r="J25" s="330"/>
      <c r="K25" s="293"/>
      <c r="L25" s="63" t="s">
        <v>157</v>
      </c>
      <c r="M25" s="69">
        <f>'[1]911'!M25+'[1]912'!M25+'[1]001'!M25+'[1]002'!M25+'[1]003'!M25+'[1]004'!M25+'[1]005'!M25+'[1]006'!M25+'[1]007'!M25+'[1]008'!M25+'[1]009'!M25+'[1]010'!M25</f>
        <v>0</v>
      </c>
      <c r="N25" s="69">
        <f>'[1]911'!N25+'[1]912'!N25+'[1]001'!N25+'[1]002'!N25+'[1]003'!N25+'[1]004'!N25+'[1]005'!N25+'[1]006'!N25+'[1]007'!N25+'[1]008'!N25+'[1]009'!N25+'[1]010'!N25</f>
        <v>0</v>
      </c>
      <c r="O25" s="74" t="s">
        <v>319</v>
      </c>
      <c r="P25" s="71">
        <f>'[1]911'!P25+'[1]912'!P25+'[1]001'!P25+'[1]002'!P25+'[1]003'!P25+'[1]004'!P25+'[1]005'!P25+'[1]006'!P25+'[1]007'!P25+'[1]008'!P25+'[1]009'!P25+'[1]010'!P25</f>
        <v>0</v>
      </c>
      <c r="Q25" s="72" t="s">
        <v>302</v>
      </c>
    </row>
    <row r="26" spans="1:17" s="62" customFormat="1" ht="27.75" customHeight="1">
      <c r="A26" s="81" t="s">
        <v>320</v>
      </c>
      <c r="B26" s="82" t="s">
        <v>321</v>
      </c>
      <c r="C26" s="83">
        <v>91</v>
      </c>
      <c r="D26" s="84" t="s">
        <v>322</v>
      </c>
      <c r="E26" s="85"/>
      <c r="F26" s="80" t="s">
        <v>323</v>
      </c>
      <c r="G26" s="80">
        <v>90</v>
      </c>
      <c r="H26" s="84" t="s">
        <v>322</v>
      </c>
      <c r="I26" s="86"/>
      <c r="J26" s="86"/>
      <c r="K26" s="254" t="s">
        <v>324</v>
      </c>
      <c r="L26" s="253" t="s">
        <v>158</v>
      </c>
      <c r="M26" s="248">
        <f>'[1]911'!M26+'[1]912'!M26+'[1]001'!M26+'[1]002'!M26+'[1]003'!M26+'[1]004'!M26+'[1]005'!M26+'[1]006'!M26+'[1]007'!M26+'[1]008'!M26+'[1]009'!M26+'[1]010'!M26</f>
        <v>18</v>
      </c>
      <c r="N26" s="248">
        <f>'[1]911'!N26+'[1]912'!N26+'[1]001'!N26+'[1]002'!N26+'[1]003'!N26+'[1]004'!N26+'[1]005'!N26+'[1]006'!N26+'[1]007'!N26+'[1]008'!N26+'[1]009'!N26+'[1]010'!N26</f>
        <v>59</v>
      </c>
      <c r="O26" s="87" t="s">
        <v>392</v>
      </c>
      <c r="P26" s="290" t="s">
        <v>393</v>
      </c>
      <c r="Q26" s="291"/>
    </row>
    <row r="27" spans="1:17" s="62" customFormat="1" ht="27.75" customHeight="1">
      <c r="A27" s="88"/>
      <c r="B27" s="86"/>
      <c r="C27" s="89" t="s">
        <v>418</v>
      </c>
      <c r="D27" s="89"/>
      <c r="E27" s="89"/>
      <c r="F27" s="89"/>
      <c r="G27" s="89" t="s">
        <v>419</v>
      </c>
      <c r="H27" s="86"/>
      <c r="I27" s="86"/>
      <c r="J27" s="86"/>
      <c r="K27" s="280"/>
      <c r="L27" s="253"/>
      <c r="M27" s="249"/>
      <c r="N27" s="249"/>
      <c r="O27" s="90" t="s">
        <v>394</v>
      </c>
      <c r="P27" s="91"/>
      <c r="Q27" s="92"/>
    </row>
    <row r="28" spans="1:17" s="62" customFormat="1" ht="27.75" customHeight="1">
      <c r="A28" s="281" t="s">
        <v>159</v>
      </c>
      <c r="B28" s="282"/>
      <c r="C28" s="282"/>
      <c r="D28" s="282"/>
      <c r="E28" s="282"/>
      <c r="F28" s="282"/>
      <c r="G28" s="282"/>
      <c r="H28" s="282"/>
      <c r="I28" s="282"/>
      <c r="J28" s="283"/>
      <c r="K28" s="280"/>
      <c r="L28" s="63" t="s">
        <v>160</v>
      </c>
      <c r="M28" s="69">
        <f>'[1]911'!M28+'[1]912'!M28+'[1]001'!M28+'[1]002'!M28+'[1]003'!M28+'[1]004'!M28+'[1]005'!M28+'[1]006'!M28+'[1]007'!M28+'[1]008'!M28+'[1]009'!M28+'[1]010'!M28</f>
        <v>9</v>
      </c>
      <c r="N28" s="69">
        <f>'[1]911'!N28+'[1]912'!N28+'[1]001'!N28+'[1]002'!N28+'[1]003'!N28+'[1]004'!N28+'[1]005'!N28+'[1]006'!N28+'[1]007'!N28+'[1]008'!N28+'[1]009'!N28+'[1]010'!N28</f>
        <v>9</v>
      </c>
      <c r="O28" s="284" t="s">
        <v>328</v>
      </c>
      <c r="P28" s="285"/>
      <c r="Q28" s="286"/>
    </row>
    <row r="29" spans="1:17" s="62" customFormat="1" ht="27.75" customHeight="1">
      <c r="A29" s="263" t="s">
        <v>161</v>
      </c>
      <c r="B29" s="264"/>
      <c r="C29" s="264"/>
      <c r="D29" s="264"/>
      <c r="E29" s="264"/>
      <c r="F29" s="264"/>
      <c r="G29" s="264"/>
      <c r="H29" s="264"/>
      <c r="I29" s="264"/>
      <c r="J29" s="265"/>
      <c r="K29" s="280"/>
      <c r="L29" s="253" t="s">
        <v>162</v>
      </c>
      <c r="M29" s="278">
        <f>'[1]911'!M29+'[1]912'!M29+'[1]001'!M29+'[1]002'!M29+'[1]003'!M29+'[1]004'!M29+'[1]005'!M29+'[1]006'!M29+'[1]007'!M29+'[1]008'!M29+'[1]009'!M29+'[1]010'!M29</f>
        <v>22</v>
      </c>
      <c r="N29" s="258">
        <f>'[1]911'!N29+'[1]912'!N29+'[1]001'!N29+'[1]002'!N29+'[1]003'!N29+'[1]004'!N29+'[1]005'!N29+'[1]006'!N29+'[1]007'!N29+'[1]008'!N29+'[1]009'!N29+'[1]010'!N29</f>
        <v>37</v>
      </c>
      <c r="O29" s="66" t="s">
        <v>329</v>
      </c>
      <c r="P29" s="71">
        <f>'[1]911'!P29+'[1]912'!P29+'[1]001'!P29+'[1]002'!P29+'[1]003'!P29+'[1]004'!P29+'[1]005'!P29+'[1]006'!P29+'[1]007'!P29+'[1]008'!P29+'[1]009'!P29+'[1]010'!P29</f>
        <v>0</v>
      </c>
      <c r="Q29" s="93" t="s">
        <v>302</v>
      </c>
    </row>
    <row r="30" spans="1:17" s="62" customFormat="1" ht="27.75" customHeight="1">
      <c r="A30" s="64" t="s">
        <v>163</v>
      </c>
      <c r="B30" s="247" t="s">
        <v>164</v>
      </c>
      <c r="C30" s="247"/>
      <c r="D30" s="247" t="s">
        <v>165</v>
      </c>
      <c r="E30" s="247"/>
      <c r="F30" s="247" t="s">
        <v>45</v>
      </c>
      <c r="G30" s="247"/>
      <c r="H30" s="247"/>
      <c r="I30" s="247" t="s">
        <v>166</v>
      </c>
      <c r="J30" s="212"/>
      <c r="K30" s="280"/>
      <c r="L30" s="253"/>
      <c r="M30" s="279"/>
      <c r="N30" s="259"/>
      <c r="O30" s="66" t="s">
        <v>330</v>
      </c>
      <c r="P30" s="71">
        <f>'[1]911'!P30+'[1]912'!P30+'[1]001'!P30+'[1]002'!P30+'[1]003'!P30+'[1]004'!P30+'[1]005'!P30+'[1]006'!P30+'[1]007'!P30+'[1]008'!P30+'[1]009'!P30+'[1]010'!P30</f>
        <v>1</v>
      </c>
      <c r="Q30" s="93" t="s">
        <v>302</v>
      </c>
    </row>
    <row r="31" spans="1:17" s="62" customFormat="1" ht="27.75" customHeight="1">
      <c r="A31" s="226" t="s">
        <v>167</v>
      </c>
      <c r="B31" s="217" t="s">
        <v>331</v>
      </c>
      <c r="C31" s="218"/>
      <c r="D31" s="331" t="s">
        <v>332</v>
      </c>
      <c r="E31" s="214"/>
      <c r="F31" s="212" t="s">
        <v>333</v>
      </c>
      <c r="G31" s="213"/>
      <c r="H31" s="214"/>
      <c r="I31" s="251" t="s">
        <v>334</v>
      </c>
      <c r="J31" s="252"/>
      <c r="K31" s="280"/>
      <c r="L31" s="63" t="s">
        <v>168</v>
      </c>
      <c r="M31" s="77">
        <f>'[1]911'!M31+'[1]912'!M31+'[1]001'!M31+'[1]002'!M31+'[1]003'!M31+'[1]004'!M31+'[1]005'!M31+'[1]006'!M31+'[1]007'!M31+'[1]008'!M31+'[1]009'!M31+'[1]010'!M31</f>
        <v>12</v>
      </c>
      <c r="N31" s="77">
        <f>'[1]911'!N31+'[1]912'!N31+'[1]001'!N31+'[1]002'!N31+'[1]003'!N31+'[1]004'!N31+'[1]005'!N31+'[1]006'!N31+'[1]007'!N31+'[1]008'!N31+'[1]009'!N31+'[1]010'!N31</f>
        <v>36</v>
      </c>
      <c r="O31" s="66" t="s">
        <v>335</v>
      </c>
      <c r="P31" s="71">
        <f>'[1]911'!P31+'[1]912'!P31+'[1]001'!P31+'[1]002'!P31+'[1]003'!P31+'[1]004'!P31+'[1]005'!P31+'[1]006'!P31+'[1]007'!P31+'[1]008'!P31+'[1]009'!P31+'[1]010'!P31</f>
        <v>1</v>
      </c>
      <c r="Q31" s="93" t="s">
        <v>302</v>
      </c>
    </row>
    <row r="32" spans="1:17" s="62" customFormat="1" ht="27.75" customHeight="1">
      <c r="A32" s="227"/>
      <c r="B32" s="217" t="s">
        <v>336</v>
      </c>
      <c r="C32" s="218"/>
      <c r="D32" s="250" t="s">
        <v>337</v>
      </c>
      <c r="E32" s="250"/>
      <c r="F32" s="212" t="s">
        <v>333</v>
      </c>
      <c r="G32" s="213"/>
      <c r="H32" s="214"/>
      <c r="I32" s="260" t="s">
        <v>338</v>
      </c>
      <c r="J32" s="256"/>
      <c r="K32" s="280"/>
      <c r="L32" s="63" t="s">
        <v>97</v>
      </c>
      <c r="M32" s="77">
        <f>'[1]911'!M32+'[1]912'!M32+'[1]001'!M32+'[1]002'!M32+'[1]003'!M32+'[1]004'!M32+'[1]005'!M32+'[1]006'!M32+'[1]007'!M32+'[1]008'!M32+'[1]009'!M32+'[1]010'!M32</f>
        <v>1</v>
      </c>
      <c r="N32" s="77">
        <f>'[1]911'!N32+'[1]912'!N32+'[1]001'!N32+'[1]002'!N32+'[1]003'!N32+'[1]004'!N32+'[1]005'!N32+'[1]006'!N32+'[1]007'!N32+'[1]008'!N32+'[1]009'!N32+'[1]010'!N32</f>
        <v>2</v>
      </c>
      <c r="O32" s="287" t="s">
        <v>339</v>
      </c>
      <c r="P32" s="288"/>
      <c r="Q32" s="289"/>
    </row>
    <row r="33" spans="1:17" s="62" customFormat="1" ht="30" customHeight="1">
      <c r="A33" s="228"/>
      <c r="B33" s="210" t="s">
        <v>340</v>
      </c>
      <c r="C33" s="211"/>
      <c r="D33" s="215" t="s">
        <v>341</v>
      </c>
      <c r="E33" s="216"/>
      <c r="F33" s="268" t="s">
        <v>342</v>
      </c>
      <c r="G33" s="270"/>
      <c r="H33" s="269"/>
      <c r="I33" s="251" t="s">
        <v>343</v>
      </c>
      <c r="J33" s="252"/>
      <c r="K33" s="280"/>
      <c r="L33" s="94" t="s">
        <v>616</v>
      </c>
      <c r="M33" s="77">
        <v>8</v>
      </c>
      <c r="N33" s="77">
        <f>'[1]911'!N33+'[1]912'!N33+'[1]001'!N33+'[1]002'!N33+'[1]003'!N33+'[1]004'!N33+'[1]005'!N33+'[1]006'!N33+'[1]007'!N33+'[1]008'!N33+'[1]009'!N33+'[1]010'!N33</f>
        <v>97</v>
      </c>
      <c r="O33" s="240" t="s">
        <v>344</v>
      </c>
      <c r="P33" s="241"/>
      <c r="Q33" s="242"/>
    </row>
    <row r="34" spans="1:17" s="62" customFormat="1" ht="31.5" customHeight="1">
      <c r="A34" s="226" t="s">
        <v>345</v>
      </c>
      <c r="B34" s="210" t="s">
        <v>346</v>
      </c>
      <c r="C34" s="211"/>
      <c r="D34" s="215" t="s">
        <v>347</v>
      </c>
      <c r="E34" s="216"/>
      <c r="F34" s="212" t="s">
        <v>333</v>
      </c>
      <c r="G34" s="213"/>
      <c r="H34" s="214"/>
      <c r="I34" s="251" t="s">
        <v>348</v>
      </c>
      <c r="J34" s="252"/>
      <c r="K34" s="75"/>
      <c r="L34" s="63" t="s">
        <v>169</v>
      </c>
      <c r="M34" s="77">
        <v>6</v>
      </c>
      <c r="N34" s="77">
        <f>'[1]911'!N34+'[1]912'!N34+'[1]001'!N34+'[1]002'!N34+'[1]003'!N34+'[1]004'!N34+'[1]005'!N34+'[1]006'!N34+'[1]007'!N34+'[1]008'!N34+'[1]009'!N34+'[1]010'!N34</f>
        <v>23</v>
      </c>
      <c r="O34" s="234" t="s">
        <v>349</v>
      </c>
      <c r="P34" s="235"/>
      <c r="Q34" s="236"/>
    </row>
    <row r="35" spans="1:17" s="62" customFormat="1" ht="33.75" customHeight="1">
      <c r="A35" s="227"/>
      <c r="B35" s="210" t="s">
        <v>629</v>
      </c>
      <c r="C35" s="211"/>
      <c r="D35" s="215" t="s">
        <v>631</v>
      </c>
      <c r="E35" s="216"/>
      <c r="F35" s="212" t="s">
        <v>333</v>
      </c>
      <c r="G35" s="213"/>
      <c r="H35" s="214"/>
      <c r="I35" s="251" t="s">
        <v>350</v>
      </c>
      <c r="J35" s="252"/>
      <c r="K35" s="254" t="s">
        <v>351</v>
      </c>
      <c r="L35" s="63" t="s">
        <v>170</v>
      </c>
      <c r="M35" s="152">
        <v>1</v>
      </c>
      <c r="N35" s="77">
        <f>'[1]911'!N35+'[1]912'!N35+'[1]001'!N35+'[1]002'!N35+'[1]003'!N35+'[1]004'!N35+'[1]005'!N35+'[1]006'!N35+'[1]007'!N35+'[1]008'!N35+'[1]009'!N35+'[1]010'!N35</f>
        <v>0</v>
      </c>
      <c r="O35" s="243" t="s">
        <v>217</v>
      </c>
      <c r="P35" s="244"/>
      <c r="Q35" s="245"/>
    </row>
    <row r="36" spans="1:17" s="62" customFormat="1" ht="27.75" customHeight="1">
      <c r="A36" s="228"/>
      <c r="B36" s="217" t="s">
        <v>204</v>
      </c>
      <c r="C36" s="218"/>
      <c r="D36" s="215"/>
      <c r="E36" s="216"/>
      <c r="F36" s="212"/>
      <c r="G36" s="213"/>
      <c r="H36" s="214"/>
      <c r="I36" s="251"/>
      <c r="J36" s="252"/>
      <c r="K36" s="255"/>
      <c r="L36" s="63" t="s">
        <v>171</v>
      </c>
      <c r="M36" s="180">
        <f>'[1]911'!M36+'[1]912'!M36+'[1]001'!M36+'[1]002'!M36+'[1]003'!M36+'[1]004'!M36+'[1]005'!M36+'[1]006'!M36+'[1]007'!M36+'[1]008'!M36+'[1]009'!M36+'[1]010'!M36</f>
        <v>15</v>
      </c>
      <c r="N36" s="77">
        <f>'[1]911'!N36+'[1]912'!N36+'[1]001'!N36+'[1]002'!N36+'[1]003'!N36+'[1]004'!N36+'[1]005'!N36+'[1]006'!N36+'[1]007'!N36+'[1]008'!N36+'[1]009'!N36+'[1]010'!N36</f>
        <v>20</v>
      </c>
      <c r="O36" s="95" t="s">
        <v>395</v>
      </c>
      <c r="P36" s="71">
        <f>'[1]911'!P36+'[1]912'!P36+'[1]001'!P36+'[1]002'!P36+'[1]003'!P36+'[1]004'!P36+'[1]005'!P36+'[1]006'!P36+'[1]007'!P36+'[1]008'!P36+'[1]009'!P36+'[1]010'!P36</f>
        <v>8</v>
      </c>
      <c r="Q36" s="93" t="s">
        <v>302</v>
      </c>
    </row>
    <row r="37" spans="1:18" s="62" customFormat="1" ht="27.75" customHeight="1">
      <c r="A37" s="226" t="s">
        <v>353</v>
      </c>
      <c r="B37" s="210" t="s">
        <v>354</v>
      </c>
      <c r="C37" s="211"/>
      <c r="D37" s="219" t="s">
        <v>355</v>
      </c>
      <c r="E37" s="220"/>
      <c r="F37" s="268" t="s">
        <v>356</v>
      </c>
      <c r="G37" s="270"/>
      <c r="H37" s="269"/>
      <c r="I37" s="256" t="s">
        <v>357</v>
      </c>
      <c r="J37" s="257"/>
      <c r="K37" s="255"/>
      <c r="L37" s="63" t="s">
        <v>105</v>
      </c>
      <c r="M37" s="152">
        <v>17</v>
      </c>
      <c r="N37" s="77">
        <f>'[1]911'!N37+'[1]912'!N37+'[1]001'!N37+'[1]002'!N37+'[1]003'!N37+'[1]004'!N37+'[1]005'!N37+'[1]006'!N37+'[1]007'!N37+'[1]008'!N37+'[1]009'!N37+'[1]010'!N37</f>
        <v>82</v>
      </c>
      <c r="O37" s="66" t="s">
        <v>358</v>
      </c>
      <c r="P37" s="71">
        <f>'[1]911'!P37+'[1]912'!P37+'[1]001'!P37+'[1]002'!P37+'[1]003'!P37+'[1]004'!P37+'[1]005'!P37+'[1]006'!P37+'[1]007'!P37+'[1]008'!P37+'[1]009'!P37+'[1]010'!P37</f>
        <v>7</v>
      </c>
      <c r="Q37" s="93" t="s">
        <v>302</v>
      </c>
      <c r="R37" s="96"/>
    </row>
    <row r="38" spans="1:17" s="62" customFormat="1" ht="27.75" customHeight="1">
      <c r="A38" s="227"/>
      <c r="B38" s="229" t="s">
        <v>359</v>
      </c>
      <c r="C38" s="230"/>
      <c r="D38" s="331" t="s">
        <v>360</v>
      </c>
      <c r="E38" s="214"/>
      <c r="F38" s="332" t="s">
        <v>361</v>
      </c>
      <c r="G38" s="333"/>
      <c r="H38" s="334"/>
      <c r="I38" s="251" t="s">
        <v>362</v>
      </c>
      <c r="J38" s="252"/>
      <c r="K38" s="255"/>
      <c r="L38" s="63" t="s">
        <v>172</v>
      </c>
      <c r="M38" s="221">
        <f>'[1]911'!M38:N38+'[1]912'!M38:N38+'[1]001'!M38:N38+'[1]002'!M38:N38+'[1]003'!M38:N38+'[1]004'!M38:N38+'[1]005'!M38:N38+'[1]006'!M38:N38+'[1]007'!M38:N38+'[1]008'!M38:N38+'[1]009'!M38:N38+'[1]010'!M38:N38</f>
        <v>304</v>
      </c>
      <c r="N38" s="222"/>
      <c r="O38" s="240"/>
      <c r="P38" s="241"/>
      <c r="Q38" s="242"/>
    </row>
    <row r="39" spans="1:17" s="62" customFormat="1" ht="27.75" customHeight="1">
      <c r="A39" s="227"/>
      <c r="B39" s="229" t="s">
        <v>364</v>
      </c>
      <c r="C39" s="230"/>
      <c r="D39" s="212" t="s">
        <v>365</v>
      </c>
      <c r="E39" s="214"/>
      <c r="F39" s="212" t="s">
        <v>366</v>
      </c>
      <c r="G39" s="213"/>
      <c r="H39" s="214"/>
      <c r="I39" s="251" t="s">
        <v>367</v>
      </c>
      <c r="J39" s="252"/>
      <c r="K39" s="254" t="s">
        <v>368</v>
      </c>
      <c r="L39" s="63" t="s">
        <v>369</v>
      </c>
      <c r="M39" s="221">
        <f>'[1]911'!M39:N39+'[1]912'!M39:N39+'[1]001'!M39:N39+'[1]002'!M39:N39+'[1]003'!M39:N39+'[1]004'!M39:N39+'[1]005'!M39:N39+'[1]006'!M39:N39+'[1]007'!M39:N39+'[1]008'!M39:N39+'[1]009'!M39:N39+'[1]010'!M39:N39</f>
        <v>145</v>
      </c>
      <c r="N39" s="222"/>
      <c r="O39" s="223" t="s">
        <v>370</v>
      </c>
      <c r="P39" s="224"/>
      <c r="Q39" s="225"/>
    </row>
    <row r="40" spans="1:17" s="62" customFormat="1" ht="27.75" customHeight="1">
      <c r="A40" s="227"/>
      <c r="B40" s="325" t="s">
        <v>371</v>
      </c>
      <c r="C40" s="326"/>
      <c r="D40" s="212" t="s">
        <v>372</v>
      </c>
      <c r="E40" s="214"/>
      <c r="F40" s="212" t="s">
        <v>333</v>
      </c>
      <c r="G40" s="213"/>
      <c r="H40" s="214"/>
      <c r="I40" s="251" t="s">
        <v>373</v>
      </c>
      <c r="J40" s="252"/>
      <c r="K40" s="280"/>
      <c r="L40" s="63" t="s">
        <v>173</v>
      </c>
      <c r="M40" s="221">
        <f>'[1]911'!M40:N40+'[1]912'!M40:N40+'[1]001'!M40:N40+'[1]002'!M40:N40+'[1]003'!M40:N40+'[1]004'!M40:N40+'[1]005'!M40:N40+'[1]006'!M40:N40+'[1]007'!M40:N40+'[1]008'!M40:N40+'[1]009'!M40:N40+'[1]010'!M40:N40</f>
        <v>19</v>
      </c>
      <c r="N40" s="222"/>
      <c r="O40" s="243" t="s">
        <v>7</v>
      </c>
      <c r="P40" s="244"/>
      <c r="Q40" s="245"/>
    </row>
    <row r="41" spans="1:17" s="62" customFormat="1" ht="30.75" customHeight="1">
      <c r="A41" s="228"/>
      <c r="B41" s="229" t="s">
        <v>264</v>
      </c>
      <c r="C41" s="230"/>
      <c r="D41" s="212" t="s">
        <v>375</v>
      </c>
      <c r="E41" s="214"/>
      <c r="F41" s="212" t="s">
        <v>333</v>
      </c>
      <c r="G41" s="213"/>
      <c r="H41" s="214"/>
      <c r="I41" s="251" t="s">
        <v>376</v>
      </c>
      <c r="J41" s="252"/>
      <c r="K41" s="280"/>
      <c r="L41" s="63" t="s">
        <v>174</v>
      </c>
      <c r="M41" s="221">
        <f>'[1]911'!M41:N41+'[1]912'!M41:N41+'[1]001'!M41:N41+'[1]002'!M41:N41+'[1]003'!M41:N41+'[1]004'!M41:N41+'[1]005'!M41:N41+'[1]006'!M41:N41+'[1]007'!M41:N41+'[1]008'!M41:N41+'[1]009'!M41:N41+'[1]010'!M41:N41</f>
        <v>270</v>
      </c>
      <c r="N41" s="222"/>
      <c r="O41" s="234" t="s">
        <v>8</v>
      </c>
      <c r="P41" s="235"/>
      <c r="Q41" s="236"/>
    </row>
    <row r="42" spans="1:17" s="62" customFormat="1" ht="32.25" customHeight="1">
      <c r="A42" s="323" t="s">
        <v>377</v>
      </c>
      <c r="B42" s="324"/>
      <c r="C42" s="97"/>
      <c r="D42" s="213" t="s">
        <v>378</v>
      </c>
      <c r="E42" s="213"/>
      <c r="F42" s="321">
        <f>'[1]911'!F38:G38+'[1]912'!F38:G38+'[1]001'!F38:G38+'[1]002'!F38:G38+'[1]003'!F38:G38+'[1]004'!F38:G38+'[1]005'!F38:G38+'[1]006'!F38:G38+'[1]007'!F38:G38+'[1]008'!F38:G38+'[1]009'!F38:G38+'[1]010'!F38:G38</f>
        <v>439800</v>
      </c>
      <c r="G42" s="322"/>
      <c r="H42" s="85" t="s">
        <v>175</v>
      </c>
      <c r="I42" s="98"/>
      <c r="J42" s="99"/>
      <c r="K42" s="280"/>
      <c r="L42" s="63" t="s">
        <v>111</v>
      </c>
      <c r="M42" s="221">
        <f>'[1]911'!M42:N42+'[1]912'!M42:N42+'[1]001'!M42:N42+'[1]002'!M42:N42+'[1]003'!M42:N42+'[1]004'!M42:N42+'[1]005'!M42:N42+'[1]006'!M42:N42+'[1]007'!M42:N42+'[1]008'!M42:N42+'[1]009'!M42:N42+'[1]010'!M42:N42</f>
        <v>18</v>
      </c>
      <c r="N42" s="222"/>
      <c r="O42" s="237" t="s">
        <v>379</v>
      </c>
      <c r="P42" s="238"/>
      <c r="Q42" s="239"/>
    </row>
    <row r="43" spans="1:17" s="62" customFormat="1" ht="30" customHeight="1">
      <c r="A43" s="81"/>
      <c r="B43" s="86"/>
      <c r="C43" s="100" t="s">
        <v>176</v>
      </c>
      <c r="D43" s="321">
        <f>'[1]911'!D39:E39+'[1]912'!D39:E39+'[1]001'!D39:E39+'[1]002'!D39:E39+'[1]003'!D39:E39+'[1]004'!D39:E39+'[1]005'!D39:E39+'[1]006'!D39:E39+'[1]007'!D39:E39+'[1]008'!D39:E39+'[1]009'!D39:E39+'[1]010'!D39:E39</f>
        <v>439800</v>
      </c>
      <c r="E43" s="322"/>
      <c r="F43" s="100" t="s">
        <v>124</v>
      </c>
      <c r="G43" s="100" t="s">
        <v>380</v>
      </c>
      <c r="H43" s="321">
        <f>F42-D43</f>
        <v>0</v>
      </c>
      <c r="I43" s="322"/>
      <c r="J43" s="101" t="s">
        <v>124</v>
      </c>
      <c r="K43" s="280"/>
      <c r="L43" s="63" t="s">
        <v>112</v>
      </c>
      <c r="M43" s="221">
        <f>'[1]911'!M43:N43+'[1]912'!M43:N43+'[1]001'!M43:N43+'[1]002'!M43:N43+'[1]003'!M43:N43+'[1]004'!M43:N43+'[1]005'!M43:N43+'[1]006'!M43:N43+'[1]007'!M43:N43+'[1]008'!M43:N43+'[1]009'!M43:N43+'[1]010'!M43:N43</f>
        <v>0</v>
      </c>
      <c r="N43" s="222"/>
      <c r="O43" s="66" t="s">
        <v>381</v>
      </c>
      <c r="P43" s="71">
        <f>'[1]911'!P43+'[1]912'!P43+'[1]001'!P43+'[1]002'!P43+'[1]003'!P43+'[1]004'!P43+'[1]005'!P43+'[1]006'!P43+'[1]007'!P43+'[1]008'!P43+'[1]009'!P43+'[1]010'!P43</f>
        <v>0</v>
      </c>
      <c r="Q43" s="102" t="s">
        <v>382</v>
      </c>
    </row>
    <row r="44" spans="1:17" s="62" customFormat="1" ht="29.25" customHeight="1">
      <c r="A44" s="319" t="s">
        <v>383</v>
      </c>
      <c r="B44" s="320"/>
      <c r="C44" s="103"/>
      <c r="D44" s="314">
        <f>'[1]911'!D41:E41+'[1]912'!D41:E41+'[1]001'!D41:E41+'[1]002'!D41:E41+'[1]003'!D41:E41+'[1]004'!D41:E41+'[1]005'!D41:E41+'[1]006'!D41:E41+'[1]007'!D41:E41+'[1]008'!D41:E41+'[1]009'!D41:E41+'[1]010'!D41:E41</f>
        <v>15705</v>
      </c>
      <c r="E44" s="314"/>
      <c r="F44" s="86"/>
      <c r="G44" s="86"/>
      <c r="H44" s="86"/>
      <c r="I44" s="86"/>
      <c r="J44" s="104"/>
      <c r="K44" s="293"/>
      <c r="L44" s="63" t="s">
        <v>177</v>
      </c>
      <c r="M44" s="221">
        <f>'[1]911'!M44:N44+'[1]912'!M44:N44+'[1]001'!M44:N44+'[1]002'!M44:N44+'[1]003'!M44:N44+'[1]004'!M44:N44+'[1]005'!M44:N44+'[1]006'!M44:N44+'[1]007'!M44:N44+'[1]008'!M44:N44+'[1]009'!M44:N44+'[1]010'!M44:N44</f>
        <v>329</v>
      </c>
      <c r="N44" s="222"/>
      <c r="O44" s="234" t="s">
        <v>384</v>
      </c>
      <c r="P44" s="235"/>
      <c r="Q44" s="236"/>
    </row>
    <row r="45" spans="1:17" s="62" customFormat="1" ht="29.25" customHeight="1">
      <c r="A45" s="315" t="s">
        <v>385</v>
      </c>
      <c r="B45" s="316"/>
      <c r="C45" s="103"/>
      <c r="D45" s="314">
        <f>'[1]911'!D42:E42+'[1]912'!D42:E42+'[1]001'!D42:E42+'[1]002'!D42:E42+'[1]003'!D42:E42+'[1]004'!D42:E42+'[1]005'!D42:E42+'[1]006'!D42:E42+'[1]007'!D42:E42+'[1]008'!D42:E42+'[1]009'!D42:E42+'[1]010'!D42:E42</f>
        <v>819</v>
      </c>
      <c r="E45" s="314"/>
      <c r="F45" s="316" t="s">
        <v>386</v>
      </c>
      <c r="G45" s="316"/>
      <c r="H45" s="314">
        <f>'[1]911'!H42:I42+'[1]912'!H42:I42+'[1]001'!H42:I42+'[1]002'!H42:I42+'[1]003'!H42:I42+'[1]004'!H42:I42+'[1]005'!H42:I42+'[1]006'!H42:I42+'[1]007'!H42:I42+'[1]008'!H42:I42+'[1]009'!H42:I42+'[1]010'!H42:I42</f>
        <v>812</v>
      </c>
      <c r="I45" s="314"/>
      <c r="J45" s="104"/>
      <c r="K45" s="254" t="s">
        <v>387</v>
      </c>
      <c r="L45" s="63" t="s">
        <v>116</v>
      </c>
      <c r="M45" s="221">
        <f>'[1]911'!M45:N45+'[1]912'!M45:N45+'[1]001'!M45:N45+'[1]002'!M45:N45+'[1]003'!M45:N45+'[1]004'!M45:N45+'[1]005'!M45:N45+'[1]006'!M45:N45+'[1]007'!M45:N45+'[1]008'!M45:N45+'[1]009'!M45:N45+'[1]010'!M45:N45</f>
        <v>57</v>
      </c>
      <c r="N45" s="222"/>
      <c r="O45" s="223" t="s">
        <v>220</v>
      </c>
      <c r="P45" s="224"/>
      <c r="Q45" s="225"/>
    </row>
    <row r="46" spans="1:17" s="62" customFormat="1" ht="29.25" customHeight="1">
      <c r="A46" s="319" t="s">
        <v>178</v>
      </c>
      <c r="B46" s="320"/>
      <c r="C46" s="320"/>
      <c r="D46" s="320"/>
      <c r="E46" s="320"/>
      <c r="F46" s="86"/>
      <c r="G46" s="86"/>
      <c r="H46" s="86"/>
      <c r="I46" s="86"/>
      <c r="J46" s="104"/>
      <c r="K46" s="280"/>
      <c r="L46" s="63" t="s">
        <v>179</v>
      </c>
      <c r="M46" s="221">
        <f>'[1]911'!M46:N46+'[1]912'!M46:N46+'[1]001'!M46:N46+'[1]002'!M46:N46+'[1]003'!M46:N46+'[1]004'!M46:N46+'[1]005'!M46:N46+'[1]006'!M46:N46+'[1]007'!M46:N46+'[1]008'!M46:N46+'[1]009'!M46:N46+'[1]010'!M46:N46</f>
        <v>68</v>
      </c>
      <c r="N46" s="222"/>
      <c r="O46" s="234" t="s">
        <v>389</v>
      </c>
      <c r="P46" s="235"/>
      <c r="Q46" s="236"/>
    </row>
    <row r="47" spans="1:17" s="62" customFormat="1" ht="29.25" customHeight="1" thickBot="1">
      <c r="A47" s="311" t="s">
        <v>390</v>
      </c>
      <c r="B47" s="312"/>
      <c r="C47" s="312"/>
      <c r="D47" s="312"/>
      <c r="E47" s="312"/>
      <c r="F47" s="312"/>
      <c r="G47" s="312"/>
      <c r="H47" s="312"/>
      <c r="I47" s="312"/>
      <c r="J47" s="313"/>
      <c r="K47" s="310"/>
      <c r="L47" s="105" t="s">
        <v>118</v>
      </c>
      <c r="M47" s="317">
        <f>'[1]911'!M47:N47+'[1]912'!M47:N47+'[1]001'!M47:N47+'[1]002'!M47:N47+'[1]003'!M47:N47+'[1]004'!M47:N47+'[1]005'!M47:N47+'[1]006'!M47:N47+'[1]007'!M47:N47+'[1]008'!M47:N47+'[1]009'!M47:N47+'[1]010'!M47:N47</f>
        <v>272</v>
      </c>
      <c r="N47" s="318"/>
      <c r="O47" s="231" t="s">
        <v>391</v>
      </c>
      <c r="P47" s="232"/>
      <c r="Q47" s="233"/>
    </row>
  </sheetData>
  <sheetProtection/>
  <mergeCells count="146">
    <mergeCell ref="B39:C39"/>
    <mergeCell ref="A29:J29"/>
    <mergeCell ref="D31:E31"/>
    <mergeCell ref="B31:C31"/>
    <mergeCell ref="B32:C32"/>
    <mergeCell ref="A34:A36"/>
    <mergeCell ref="A31:A33"/>
    <mergeCell ref="B30:C30"/>
    <mergeCell ref="I33:J33"/>
    <mergeCell ref="B33:C33"/>
    <mergeCell ref="F45:G45"/>
    <mergeCell ref="F34:H34"/>
    <mergeCell ref="D43:E43"/>
    <mergeCell ref="D42:E42"/>
    <mergeCell ref="D38:E38"/>
    <mergeCell ref="H43:I43"/>
    <mergeCell ref="I41:J41"/>
    <mergeCell ref="F37:H37"/>
    <mergeCell ref="F38:H38"/>
    <mergeCell ref="I34:J34"/>
    <mergeCell ref="I30:J30"/>
    <mergeCell ref="F30:H30"/>
    <mergeCell ref="I35:J35"/>
    <mergeCell ref="F31:H31"/>
    <mergeCell ref="F32:H32"/>
    <mergeCell ref="B40:C40"/>
    <mergeCell ref="D40:E40"/>
    <mergeCell ref="A44:B44"/>
    <mergeCell ref="M46:N46"/>
    <mergeCell ref="H45:I45"/>
    <mergeCell ref="B25:D25"/>
    <mergeCell ref="E25:G25"/>
    <mergeCell ref="D33:E33"/>
    <mergeCell ref="F40:H40"/>
    <mergeCell ref="D39:E39"/>
    <mergeCell ref="B41:C41"/>
    <mergeCell ref="A45:B45"/>
    <mergeCell ref="D45:E45"/>
    <mergeCell ref="M47:N47"/>
    <mergeCell ref="A46:E46"/>
    <mergeCell ref="F42:G42"/>
    <mergeCell ref="A42:B42"/>
    <mergeCell ref="F41:H41"/>
    <mergeCell ref="M45:N45"/>
    <mergeCell ref="M43:N43"/>
    <mergeCell ref="A9:A10"/>
    <mergeCell ref="D11:E11"/>
    <mergeCell ref="B11:C11"/>
    <mergeCell ref="K39:K44"/>
    <mergeCell ref="K45:K47"/>
    <mergeCell ref="A47:J47"/>
    <mergeCell ref="D41:E41"/>
    <mergeCell ref="I39:J39"/>
    <mergeCell ref="F39:H39"/>
    <mergeCell ref="D44:E44"/>
    <mergeCell ref="M9:N9"/>
    <mergeCell ref="M10:N10"/>
    <mergeCell ref="L9:L10"/>
    <mergeCell ref="O9:Q10"/>
    <mergeCell ref="A7:E7"/>
    <mergeCell ref="B34:C34"/>
    <mergeCell ref="D34:E34"/>
    <mergeCell ref="A20:A21"/>
    <mergeCell ref="D16:E16"/>
    <mergeCell ref="A23:A24"/>
    <mergeCell ref="O28:Q28"/>
    <mergeCell ref="O32:Q32"/>
    <mergeCell ref="P26:Q26"/>
    <mergeCell ref="E19:G19"/>
    <mergeCell ref="L7:O7"/>
    <mergeCell ref="K18:K25"/>
    <mergeCell ref="K14:K17"/>
    <mergeCell ref="O17:Q17"/>
    <mergeCell ref="K11:K13"/>
    <mergeCell ref="K9:K10"/>
    <mergeCell ref="H16:J16"/>
    <mergeCell ref="I31:J31"/>
    <mergeCell ref="H22:J22"/>
    <mergeCell ref="H19:J19"/>
    <mergeCell ref="M29:M30"/>
    <mergeCell ref="M26:M27"/>
    <mergeCell ref="K26:K33"/>
    <mergeCell ref="L26:L27"/>
    <mergeCell ref="F33:H33"/>
    <mergeCell ref="A28:J28"/>
    <mergeCell ref="D12:E12"/>
    <mergeCell ref="B13:C13"/>
    <mergeCell ref="B14:C15"/>
    <mergeCell ref="D14:E15"/>
    <mergeCell ref="H11:J11"/>
    <mergeCell ref="H12:J12"/>
    <mergeCell ref="F11:G11"/>
    <mergeCell ref="F12:G12"/>
    <mergeCell ref="F16:G16"/>
    <mergeCell ref="A18:J18"/>
    <mergeCell ref="A17:J17"/>
    <mergeCell ref="B16:C16"/>
    <mergeCell ref="B12:C12"/>
    <mergeCell ref="H13:J13"/>
    <mergeCell ref="F14:G15"/>
    <mergeCell ref="F13:G13"/>
    <mergeCell ref="H14:J15"/>
    <mergeCell ref="D13:E13"/>
    <mergeCell ref="I40:J40"/>
    <mergeCell ref="O35:Q35"/>
    <mergeCell ref="L29:L30"/>
    <mergeCell ref="K35:K38"/>
    <mergeCell ref="I36:J36"/>
    <mergeCell ref="I38:J38"/>
    <mergeCell ref="I37:J37"/>
    <mergeCell ref="O34:Q34"/>
    <mergeCell ref="N29:N30"/>
    <mergeCell ref="O33:Q33"/>
    <mergeCell ref="B22:D22"/>
    <mergeCell ref="E22:G22"/>
    <mergeCell ref="B19:D19"/>
    <mergeCell ref="D30:E30"/>
    <mergeCell ref="N26:N27"/>
    <mergeCell ref="D32:E32"/>
    <mergeCell ref="I32:J32"/>
    <mergeCell ref="H25:J25"/>
    <mergeCell ref="O47:Q47"/>
    <mergeCell ref="O46:Q46"/>
    <mergeCell ref="O42:Q42"/>
    <mergeCell ref="O44:Q44"/>
    <mergeCell ref="O38:Q38"/>
    <mergeCell ref="O39:Q39"/>
    <mergeCell ref="O40:Q40"/>
    <mergeCell ref="O41:Q41"/>
    <mergeCell ref="M42:N42"/>
    <mergeCell ref="M44:N44"/>
    <mergeCell ref="M41:N41"/>
    <mergeCell ref="O45:Q45"/>
    <mergeCell ref="A37:A41"/>
    <mergeCell ref="F36:H36"/>
    <mergeCell ref="B38:C38"/>
    <mergeCell ref="M40:N40"/>
    <mergeCell ref="M38:N38"/>
    <mergeCell ref="M39:N39"/>
    <mergeCell ref="B35:C35"/>
    <mergeCell ref="F35:H35"/>
    <mergeCell ref="D35:E35"/>
    <mergeCell ref="B36:C36"/>
    <mergeCell ref="D36:E36"/>
    <mergeCell ref="B37:C37"/>
    <mergeCell ref="D37:E37"/>
  </mergeCells>
  <printOptions/>
  <pageMargins left="0.26" right="0.14" top="0.44" bottom="0.58" header="0.41" footer="0.5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R47"/>
  <sheetViews>
    <sheetView zoomScale="75" zoomScaleNormal="75" zoomScalePageLayoutView="0" workbookViewId="0" topLeftCell="A19">
      <selection activeCell="D35" sqref="D35:E35"/>
    </sheetView>
  </sheetViews>
  <sheetFormatPr defaultColWidth="8.88671875" defaultRowHeight="13.5"/>
  <cols>
    <col min="1" max="1" width="16.6640625" style="41" customWidth="1"/>
    <col min="2" max="2" width="6.77734375" style="0" customWidth="1"/>
    <col min="3" max="3" width="6.6640625" style="0" customWidth="1"/>
    <col min="4" max="7" width="6.3359375" style="0" customWidth="1"/>
    <col min="8" max="9" width="5.99609375" style="0" customWidth="1"/>
    <col min="10" max="10" width="6.6640625" style="0" customWidth="1"/>
    <col min="12" max="12" width="24.6640625" style="0" customWidth="1"/>
    <col min="13" max="13" width="4.5546875" style="0" customWidth="1"/>
    <col min="14" max="14" width="5.5546875" style="41" customWidth="1"/>
    <col min="15" max="15" width="16.99609375" style="41" customWidth="1"/>
    <col min="16" max="16" width="4.4453125" style="179" customWidth="1"/>
    <col min="17" max="17" width="6.5546875" style="41" customWidth="1"/>
  </cols>
  <sheetData>
    <row r="1" ht="13.5"/>
    <row r="2" ht="13.5">
      <c r="A2" s="54"/>
    </row>
    <row r="3" spans="3:6" ht="46.5">
      <c r="C3" s="57"/>
      <c r="F3" s="58" t="s">
        <v>126</v>
      </c>
    </row>
    <row r="4" ht="13.5"/>
    <row r="6" spans="1:17" s="7" customFormat="1" ht="31.5" customHeight="1">
      <c r="A6" s="59" t="s">
        <v>293</v>
      </c>
      <c r="N6" s="9"/>
      <c r="O6" s="9"/>
      <c r="P6" s="60"/>
      <c r="Q6" s="9"/>
    </row>
    <row r="7" spans="1:16" s="7" customFormat="1" ht="22.5">
      <c r="A7" s="292" t="s">
        <v>294</v>
      </c>
      <c r="B7" s="292"/>
      <c r="C7" s="292"/>
      <c r="D7" s="292"/>
      <c r="E7" s="292"/>
      <c r="F7" s="61" t="s">
        <v>295</v>
      </c>
      <c r="G7" s="61"/>
      <c r="L7" s="292" t="s">
        <v>127</v>
      </c>
      <c r="M7" s="292"/>
      <c r="N7" s="292"/>
      <c r="O7" s="292"/>
      <c r="P7" s="60"/>
    </row>
    <row r="8" ht="14.25" thickBot="1"/>
    <row r="9" spans="1:17" s="62" customFormat="1" ht="18.75" customHeight="1">
      <c r="A9" s="308" t="s">
        <v>128</v>
      </c>
      <c r="B9" s="171"/>
      <c r="C9" s="171"/>
      <c r="D9" s="171"/>
      <c r="E9" s="171"/>
      <c r="F9" s="171"/>
      <c r="G9" s="171"/>
      <c r="H9" s="171"/>
      <c r="I9" s="171"/>
      <c r="J9" s="172"/>
      <c r="K9" s="297" t="s">
        <v>53</v>
      </c>
      <c r="L9" s="301" t="s">
        <v>129</v>
      </c>
      <c r="M9" s="336" t="s">
        <v>58</v>
      </c>
      <c r="N9" s="337"/>
      <c r="O9" s="302" t="s">
        <v>130</v>
      </c>
      <c r="P9" s="303"/>
      <c r="Q9" s="304"/>
    </row>
    <row r="10" spans="1:17" s="62" customFormat="1" ht="18.75">
      <c r="A10" s="309"/>
      <c r="B10" s="173"/>
      <c r="C10" s="174" t="s">
        <v>296</v>
      </c>
      <c r="D10" s="173"/>
      <c r="E10" s="174" t="s">
        <v>297</v>
      </c>
      <c r="F10" s="173"/>
      <c r="G10" s="174" t="s">
        <v>298</v>
      </c>
      <c r="H10" s="173"/>
      <c r="I10" s="174" t="s">
        <v>299</v>
      </c>
      <c r="J10" s="175"/>
      <c r="K10" s="298"/>
      <c r="L10" s="247"/>
      <c r="M10" s="212" t="s">
        <v>131</v>
      </c>
      <c r="N10" s="214"/>
      <c r="O10" s="305"/>
      <c r="P10" s="306"/>
      <c r="Q10" s="307"/>
    </row>
    <row r="11" spans="1:17" s="73" customFormat="1" ht="27.75" customHeight="1">
      <c r="A11" s="67" t="s">
        <v>132</v>
      </c>
      <c r="B11" s="268" t="s">
        <v>133</v>
      </c>
      <c r="C11" s="269"/>
      <c r="D11" s="268" t="s">
        <v>19</v>
      </c>
      <c r="E11" s="269"/>
      <c r="F11" s="268" t="s">
        <v>134</v>
      </c>
      <c r="G11" s="269"/>
      <c r="H11" s="268" t="s">
        <v>135</v>
      </c>
      <c r="I11" s="270"/>
      <c r="J11" s="270"/>
      <c r="K11" s="254" t="s">
        <v>300</v>
      </c>
      <c r="L11" s="68" t="s">
        <v>62</v>
      </c>
      <c r="M11" s="180">
        <f>'[1]911'!M11+'[1]912'!M11+'[1]001'!M11+'[1]002'!M11+'[1]003'!M11+'[1]004'!M11+'[1]005'!M11+'[1]006'!M11+'[1]007'!M11+'[1]008'!M11+'[1]009'!M11+'[1]010'!M11</f>
        <v>79</v>
      </c>
      <c r="N11" s="181">
        <f>'[1]911'!N11+'[1]912'!N11+'[1]001'!N11+'[1]002'!N11+'[1]003'!N11+'[1]004'!N11+'[1]005'!N11+'[1]006'!N11+'[1]007'!N11+'[1]008'!N11+'[1]009'!N11+'[1]010'!N11</f>
        <v>143</v>
      </c>
      <c r="O11" s="182" t="s">
        <v>301</v>
      </c>
      <c r="P11" s="183">
        <f>'[1]911'!P11+'[1]912'!P11+'[1]001'!P11+'[1]002'!P11+'[1]003'!P11+'[1]004'!P11+'[1]005'!P11+'[1]006'!P11+'[1]007'!P11+'[1]008'!P11+'[1]009'!P11+'[1]010'!P11</f>
        <v>8</v>
      </c>
      <c r="Q11" s="72" t="s">
        <v>302</v>
      </c>
    </row>
    <row r="12" spans="1:17" s="62" customFormat="1" ht="27.75" customHeight="1">
      <c r="A12" s="64" t="s">
        <v>136</v>
      </c>
      <c r="B12" s="268" t="s">
        <v>184</v>
      </c>
      <c r="C12" s="269"/>
      <c r="D12" s="268" t="s">
        <v>229</v>
      </c>
      <c r="E12" s="269"/>
      <c r="F12" s="268" t="s">
        <v>231</v>
      </c>
      <c r="G12" s="269"/>
      <c r="H12" s="268" t="s">
        <v>226</v>
      </c>
      <c r="I12" s="270"/>
      <c r="J12" s="270"/>
      <c r="K12" s="280"/>
      <c r="L12" s="63" t="s">
        <v>63</v>
      </c>
      <c r="M12" s="180">
        <f>'[1]911'!M12+'[1]912'!M12+'[1]001'!M12+'[1]002'!M12+'[1]003'!M12+'[1]004'!M12+'[1]005'!M12+'[1]006'!M12+'[1]007'!M12+'[1]008'!M12+'[1]009'!M12+'[1]010'!M12</f>
        <v>3</v>
      </c>
      <c r="N12" s="181">
        <f>'[1]911'!N12+'[1]912'!N12+'[1]001'!N12+'[1]002'!N12+'[1]003'!N12+'[1]004'!N12+'[1]005'!N12+'[1]006'!N12+'[1]007'!N12+'[1]008'!N12+'[1]009'!N12+'[1]010'!N12</f>
        <v>3</v>
      </c>
      <c r="O12" s="184" t="s">
        <v>301</v>
      </c>
      <c r="P12" s="183">
        <f>'[1]911'!P12+'[1]912'!P12+'[1]001'!P12+'[1]002'!P12+'[1]003'!P12+'[1]004'!P12+'[1]005'!P12+'[1]006'!P12+'[1]007'!P12+'[1]008'!P12+'[1]009'!P12+'[1]010'!P12</f>
        <v>0</v>
      </c>
      <c r="Q12" s="72" t="s">
        <v>302</v>
      </c>
    </row>
    <row r="13" spans="1:17" s="62" customFormat="1" ht="27.75" customHeight="1">
      <c r="A13" s="64" t="s">
        <v>137</v>
      </c>
      <c r="B13" s="268" t="s">
        <v>186</v>
      </c>
      <c r="C13" s="269"/>
      <c r="D13" s="268" t="s">
        <v>230</v>
      </c>
      <c r="E13" s="269"/>
      <c r="F13" s="268" t="s">
        <v>232</v>
      </c>
      <c r="G13" s="269"/>
      <c r="H13" s="268" t="s">
        <v>187</v>
      </c>
      <c r="I13" s="270"/>
      <c r="J13" s="270"/>
      <c r="K13" s="293"/>
      <c r="L13" s="63" t="s">
        <v>138</v>
      </c>
      <c r="M13" s="185">
        <f>'[1]911'!M13+'[1]912'!M13+'[1]001'!M13+'[1]002'!M13+'[1]003'!M13+'[1]004'!M13+'[1]005'!M13+'[1]006'!M13+'[1]007'!M13+'[1]008'!M13+'[1]009'!M13+'[1]010'!M13</f>
        <v>0</v>
      </c>
      <c r="N13" s="181">
        <f>'[1]911'!N13+'[1]912'!N13+'[1]001'!N13+'[1]002'!N13+'[1]003'!N13+'[1]004'!N13+'[1]005'!N13+'[1]006'!N13+'[1]007'!N13+'[1]008'!N13+'[1]009'!N13+'[1]010'!N13</f>
        <v>0</v>
      </c>
      <c r="O13" s="184" t="s">
        <v>301</v>
      </c>
      <c r="P13" s="183">
        <f>'[1]911'!P13+'[1]912'!P13+'[1]001'!P13+'[1]002'!P13+'[1]003'!P13+'[1]004'!P13+'[1]005'!P13+'[1]006'!P13+'[1]007'!P13+'[1]008'!P13+'[1]009'!P13+'[1]010'!P13</f>
        <v>0</v>
      </c>
      <c r="Q13" s="72" t="s">
        <v>302</v>
      </c>
    </row>
    <row r="14" spans="1:17" s="62" customFormat="1" ht="27.75" customHeight="1">
      <c r="A14" s="67" t="s">
        <v>139</v>
      </c>
      <c r="B14" s="271">
        <v>1</v>
      </c>
      <c r="C14" s="272"/>
      <c r="D14" s="271">
        <v>1</v>
      </c>
      <c r="E14" s="272"/>
      <c r="F14" s="271">
        <v>1</v>
      </c>
      <c r="G14" s="272"/>
      <c r="H14" s="271">
        <v>0.88</v>
      </c>
      <c r="I14" s="275"/>
      <c r="J14" s="275"/>
      <c r="K14" s="254" t="s">
        <v>303</v>
      </c>
      <c r="L14" s="76" t="s">
        <v>304</v>
      </c>
      <c r="M14" s="180">
        <f>'[1]911'!M14+'[1]912'!M14+'[1]001'!M14+'[1]002'!M14+'[1]003'!M14+'[1]004'!M14+'[1]005'!M14+'[1]006'!M14+'[1]007'!M14+'[1]008'!M14+'[1]009'!M14+'[1]010'!M14</f>
        <v>25</v>
      </c>
      <c r="N14" s="181">
        <f>'[1]911'!N14+'[1]912'!N14+'[1]001'!N14+'[1]002'!N14+'[1]003'!N14+'[1]004'!N14+'[1]005'!N14+'[1]006'!N14+'[1]007'!N14+'[1]008'!N14+'[1]009'!N14+'[1]010'!N14</f>
        <v>96</v>
      </c>
      <c r="O14" s="184" t="s">
        <v>305</v>
      </c>
      <c r="P14" s="183">
        <f>'[1]911'!P14+'[1]912'!P14+'[1]001'!P14+'[1]002'!P14+'[1]003'!P14+'[1]004'!P14+'[1]005'!P14+'[1]006'!P14+'[1]007'!P14+'[1]008'!P14+'[1]009'!P14+'[1]010'!P14</f>
        <v>3</v>
      </c>
      <c r="Q14" s="72" t="s">
        <v>302</v>
      </c>
    </row>
    <row r="15" spans="1:17" s="62" customFormat="1" ht="27.75" customHeight="1">
      <c r="A15" s="20" t="s">
        <v>140</v>
      </c>
      <c r="B15" s="273"/>
      <c r="C15" s="274"/>
      <c r="D15" s="273"/>
      <c r="E15" s="274"/>
      <c r="F15" s="273"/>
      <c r="G15" s="274"/>
      <c r="H15" s="273"/>
      <c r="I15" s="276"/>
      <c r="J15" s="276"/>
      <c r="K15" s="280"/>
      <c r="L15" s="76" t="s">
        <v>306</v>
      </c>
      <c r="M15" s="185">
        <f>'[1]911'!M15+'[1]912'!M15+'[1]001'!M15+'[1]002'!M15+'[1]003'!M15+'[1]004'!M15+'[1]005'!M15+'[1]006'!M15+'[1]007'!M15+'[1]008'!M15+'[1]009'!M15+'[1]010'!M15</f>
        <v>80</v>
      </c>
      <c r="N15" s="181">
        <f>'[1]911'!N15+'[1]912'!N15+'[1]001'!N15+'[1]002'!N15+'[1]003'!N15+'[1]004'!N15+'[1]005'!N15+'[1]006'!N15+'[1]007'!N15+'[1]008'!N15+'[1]009'!N15+'[1]010'!N15</f>
        <v>105</v>
      </c>
      <c r="O15" s="184" t="s">
        <v>305</v>
      </c>
      <c r="P15" s="183">
        <f>'[1]911'!P15+'[1]912'!P15+'[1]001'!P15+'[1]002'!P15+'[1]003'!P15+'[1]004'!P15+'[1]005'!P15+'[1]006'!P15+'[1]007'!P15+'[1]008'!P15+'[1]009'!P15+'[1]010'!P15</f>
        <v>33</v>
      </c>
      <c r="Q15" s="72" t="s">
        <v>302</v>
      </c>
    </row>
    <row r="16" spans="1:17" s="62" customFormat="1" ht="27.75" customHeight="1">
      <c r="A16" s="64" t="s">
        <v>141</v>
      </c>
      <c r="B16" s="261" t="s">
        <v>307</v>
      </c>
      <c r="C16" s="262"/>
      <c r="D16" s="261" t="s">
        <v>308</v>
      </c>
      <c r="E16" s="262"/>
      <c r="F16" s="261" t="s">
        <v>309</v>
      </c>
      <c r="G16" s="262"/>
      <c r="H16" s="261" t="s">
        <v>310</v>
      </c>
      <c r="I16" s="277"/>
      <c r="J16" s="277"/>
      <c r="K16" s="280"/>
      <c r="L16" s="63" t="s">
        <v>71</v>
      </c>
      <c r="M16" s="185">
        <f>'[1]911'!M16+'[1]912'!M16+'[1]001'!M16+'[1]002'!M16+'[1]003'!M16+'[1]004'!M16+'[1]005'!M16+'[1]006'!M16+'[1]007'!M16+'[1]008'!M16+'[1]009'!M16+'[1]010'!M16</f>
        <v>1</v>
      </c>
      <c r="N16" s="181">
        <f>'[1]911'!N16+'[1]912'!N16+'[1]001'!N16+'[1]002'!N16+'[1]003'!N16+'[1]004'!N16+'[1]005'!N16+'[1]006'!N16+'[1]007'!N16+'[1]008'!N16+'[1]009'!N16+'[1]010'!N16</f>
        <v>1</v>
      </c>
      <c r="O16" s="184" t="s">
        <v>305</v>
      </c>
      <c r="P16" s="183">
        <f>'[1]911'!P16+'[1]912'!P16+'[1]001'!P16+'[1]002'!P16+'[1]003'!P16+'[1]004'!P16+'[1]005'!P16+'[1]006'!P16+'[1]007'!P16+'[1]008'!P16+'[1]009'!P16+'[1]010'!P16</f>
        <v>0</v>
      </c>
      <c r="Q16" s="72" t="s">
        <v>302</v>
      </c>
    </row>
    <row r="17" spans="1:17" s="62" customFormat="1" ht="27.75" customHeight="1">
      <c r="A17" s="266" t="s">
        <v>311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93"/>
      <c r="L17" s="63" t="s">
        <v>72</v>
      </c>
      <c r="M17" s="180">
        <v>8</v>
      </c>
      <c r="N17" s="181">
        <f>'[1]911'!N17+'[1]912'!N17+'[1]001'!N17+'[1]002'!N17+'[1]003'!N17+'[1]004'!N17+'[1]005'!N17+'[1]006'!N17+'[1]007'!N17+'[1]008'!N17+'[1]009'!N17+'[1]010'!N17</f>
        <v>119</v>
      </c>
      <c r="O17" s="294" t="s">
        <v>312</v>
      </c>
      <c r="P17" s="295"/>
      <c r="Q17" s="296"/>
    </row>
    <row r="18" spans="1:17" s="62" customFormat="1" ht="27.75" customHeight="1">
      <c r="A18" s="263" t="s">
        <v>142</v>
      </c>
      <c r="B18" s="264"/>
      <c r="C18" s="264"/>
      <c r="D18" s="264"/>
      <c r="E18" s="264"/>
      <c r="F18" s="264"/>
      <c r="G18" s="264"/>
      <c r="H18" s="264"/>
      <c r="I18" s="264"/>
      <c r="J18" s="265"/>
      <c r="K18" s="254" t="s">
        <v>313</v>
      </c>
      <c r="L18" s="63" t="s">
        <v>143</v>
      </c>
      <c r="M18" s="185">
        <f>'[1]911'!M18+'[1]912'!M18+'[1]001'!M18+'[1]002'!M18+'[1]003'!M18+'[1]004'!M18+'[1]005'!M18+'[1]006'!M18+'[1]007'!M18+'[1]008'!M18+'[1]009'!M18+'[1]010'!M18</f>
        <v>22</v>
      </c>
      <c r="N18" s="181">
        <f>'[1]911'!N18+'[1]912'!N18+'[1]001'!N18+'[1]002'!N18+'[1]003'!N18+'[1]004'!N18+'[1]005'!N18+'[1]006'!N18+'[1]007'!N18+'[1]008'!N18+'[1]009'!N18+'[1]010'!N18</f>
        <v>28</v>
      </c>
      <c r="O18" s="184" t="s">
        <v>314</v>
      </c>
      <c r="P18" s="183">
        <f>'[1]911'!P18+'[1]912'!P18+'[1]001'!P18+'[1]002'!P18+'[1]003'!P18+'[1]004'!P18+'[1]005'!P18+'[1]006'!P18+'[1]007'!P18+'[1]008'!P18+'[1]009'!P18+'[1]010'!P18</f>
        <v>5</v>
      </c>
      <c r="Q18" s="72" t="s">
        <v>302</v>
      </c>
    </row>
    <row r="19" spans="1:17" s="62" customFormat="1" ht="27.75" customHeight="1">
      <c r="A19" s="64" t="s">
        <v>315</v>
      </c>
      <c r="B19" s="335" t="s">
        <v>144</v>
      </c>
      <c r="C19" s="335"/>
      <c r="D19" s="335"/>
      <c r="E19" s="247" t="s">
        <v>145</v>
      </c>
      <c r="F19" s="247"/>
      <c r="G19" s="247"/>
      <c r="H19" s="247" t="s">
        <v>146</v>
      </c>
      <c r="I19" s="247"/>
      <c r="J19" s="212"/>
      <c r="K19" s="280"/>
      <c r="L19" s="63" t="s">
        <v>147</v>
      </c>
      <c r="M19" s="185">
        <f>'[1]911'!M19+'[1]912'!M19+'[1]001'!M19+'[1]002'!M19+'[1]003'!M19+'[1]004'!M19+'[1]005'!M19+'[1]006'!M19+'[1]007'!M19+'[1]008'!M19+'[1]009'!M19+'[1]010'!M19</f>
        <v>6</v>
      </c>
      <c r="N19" s="181">
        <f>'[1]911'!N19+'[1]912'!N19+'[1]001'!N19+'[1]002'!N19+'[1]003'!N19+'[1]004'!N19+'[1]005'!N19+'[1]006'!N19+'[1]007'!N19+'[1]008'!N19+'[1]009'!N19+'[1]010'!N19</f>
        <v>10</v>
      </c>
      <c r="O19" s="184" t="s">
        <v>314</v>
      </c>
      <c r="P19" s="183">
        <f>'[1]911'!P19+'[1]912'!P19+'[1]001'!P19+'[1]002'!P19+'[1]003'!P19+'[1]004'!P19+'[1]005'!P19+'[1]006'!P19+'[1]007'!P19+'[1]008'!P19+'[1]009'!P19+'[1]010'!P19</f>
        <v>0</v>
      </c>
      <c r="Q19" s="72" t="s">
        <v>302</v>
      </c>
    </row>
    <row r="20" spans="1:17" s="62" customFormat="1" ht="27.75" customHeight="1">
      <c r="A20" s="298" t="s">
        <v>148</v>
      </c>
      <c r="B20" s="177" t="s">
        <v>26</v>
      </c>
      <c r="C20" s="177" t="s">
        <v>27</v>
      </c>
      <c r="D20" s="177" t="s">
        <v>149</v>
      </c>
      <c r="E20" s="65" t="s">
        <v>26</v>
      </c>
      <c r="F20" s="65" t="s">
        <v>27</v>
      </c>
      <c r="G20" s="65" t="s">
        <v>149</v>
      </c>
      <c r="H20" s="65" t="s">
        <v>26</v>
      </c>
      <c r="I20" s="65" t="s">
        <v>27</v>
      </c>
      <c r="J20" s="79" t="s">
        <v>149</v>
      </c>
      <c r="K20" s="280"/>
      <c r="L20" s="63" t="s">
        <v>150</v>
      </c>
      <c r="M20" s="180">
        <v>40</v>
      </c>
      <c r="N20" s="181">
        <f>'[1]911'!N20+'[1]912'!N20+'[1]001'!N20+'[1]002'!N20+'[1]003'!N20+'[1]004'!N20+'[1]005'!N20+'[1]006'!N20+'[1]007'!N20+'[1]008'!N20+'[1]009'!N20+'[1]010'!N20</f>
        <v>86</v>
      </c>
      <c r="O20" s="184" t="s">
        <v>316</v>
      </c>
      <c r="P20" s="183">
        <f>'[1]911'!P20+'[1]912'!P20+'[1]001'!P20+'[1]002'!P20+'[1]003'!P20+'[1]004'!P20+'[1]005'!P20+'[1]006'!P20+'[1]007'!P20+'[1]008'!P20+'[1]009'!P20+'[1]010'!P20</f>
        <v>2</v>
      </c>
      <c r="Q20" s="72" t="s">
        <v>302</v>
      </c>
    </row>
    <row r="21" spans="1:17" s="62" customFormat="1" ht="27.75" customHeight="1">
      <c r="A21" s="298"/>
      <c r="B21" s="177">
        <v>5</v>
      </c>
      <c r="C21" s="177">
        <v>4</v>
      </c>
      <c r="D21" s="177">
        <f>B21+C21</f>
        <v>9</v>
      </c>
      <c r="E21" s="65">
        <v>6</v>
      </c>
      <c r="F21" s="65">
        <v>4</v>
      </c>
      <c r="G21" s="65">
        <f>E21+F21</f>
        <v>10</v>
      </c>
      <c r="H21" s="65">
        <f>E21-B21</f>
        <v>1</v>
      </c>
      <c r="I21" s="65">
        <f>F21-C21</f>
        <v>0</v>
      </c>
      <c r="J21" s="65">
        <f>G21-D21</f>
        <v>1</v>
      </c>
      <c r="K21" s="280"/>
      <c r="L21" s="63" t="s">
        <v>151</v>
      </c>
      <c r="M21" s="185">
        <f>'[1]911'!M21+'[1]912'!M21+'[1]001'!M21+'[1]002'!M21+'[1]003'!M21+'[1]004'!M21+'[1]005'!M21+'[1]006'!M21+'[1]007'!M21+'[1]008'!M21+'[1]009'!M21+'[1]010'!M21</f>
        <v>3</v>
      </c>
      <c r="N21" s="181">
        <f>'[1]911'!N21+'[1]912'!N21+'[1]001'!N21+'[1]002'!N21+'[1]003'!N21+'[1]004'!N21+'[1]005'!N21+'[1]006'!N21+'[1]007'!N21+'[1]008'!N21+'[1]009'!N21+'[1]010'!N21</f>
        <v>3</v>
      </c>
      <c r="O21" s="184" t="s">
        <v>152</v>
      </c>
      <c r="P21" s="183">
        <f>'[1]911'!P21+'[1]912'!P21+'[1]001'!P21+'[1]002'!P21+'[1]003'!P21+'[1]004'!P21+'[1]005'!P21+'[1]006'!P21+'[1]007'!P21+'[1]008'!P21+'[1]009'!P21+'[1]010'!P21</f>
        <v>2</v>
      </c>
      <c r="Q21" s="72" t="s">
        <v>302</v>
      </c>
    </row>
    <row r="22" spans="1:17" s="62" customFormat="1" ht="27.75" customHeight="1">
      <c r="A22" s="64" t="s">
        <v>153</v>
      </c>
      <c r="B22" s="335"/>
      <c r="C22" s="335"/>
      <c r="D22" s="335"/>
      <c r="E22" s="212"/>
      <c r="F22" s="213"/>
      <c r="G22" s="214"/>
      <c r="H22" s="247"/>
      <c r="I22" s="247"/>
      <c r="J22" s="212"/>
      <c r="K22" s="280"/>
      <c r="L22" s="63" t="s">
        <v>84</v>
      </c>
      <c r="M22" s="180">
        <f>'[1]911'!M22+'[1]912'!M22+'[1]001'!M22+'[1]002'!M22+'[1]003'!M22+'[1]004'!M22+'[1]005'!M22+'[1]006'!M22+'[1]007'!M22+'[1]008'!M22+'[1]009'!M22+'[1]010'!M22</f>
        <v>13</v>
      </c>
      <c r="N22" s="181">
        <f>'[1]911'!N22+'[1]912'!N22+'[1]001'!N22+'[1]002'!N22+'[1]003'!N22+'[1]004'!N22+'[1]005'!N22+'[1]006'!N22+'[1]007'!N22+'[1]008'!N22+'[1]009'!N22+'[1]010'!N22</f>
        <v>13</v>
      </c>
      <c r="O22" s="184" t="s">
        <v>317</v>
      </c>
      <c r="P22" s="183">
        <f>'[1]911'!P22+'[1]912'!P22+'[1]001'!P22+'[1]002'!P22+'[1]003'!P22+'[1]004'!P22+'[1]005'!P22+'[1]006'!P22+'[1]007'!P22+'[1]008'!P22+'[1]009'!P22+'[1]010'!P22</f>
        <v>5</v>
      </c>
      <c r="Q22" s="72" t="s">
        <v>302</v>
      </c>
    </row>
    <row r="23" spans="1:17" s="62" customFormat="1" ht="27.75" customHeight="1">
      <c r="A23" s="298" t="s">
        <v>154</v>
      </c>
      <c r="B23" s="177" t="s">
        <v>26</v>
      </c>
      <c r="C23" s="177" t="s">
        <v>27</v>
      </c>
      <c r="D23" s="177" t="s">
        <v>149</v>
      </c>
      <c r="E23" s="65" t="s">
        <v>26</v>
      </c>
      <c r="F23" s="65" t="s">
        <v>27</v>
      </c>
      <c r="G23" s="65" t="s">
        <v>149</v>
      </c>
      <c r="H23" s="65" t="s">
        <v>26</v>
      </c>
      <c r="I23" s="65" t="s">
        <v>27</v>
      </c>
      <c r="J23" s="79" t="s">
        <v>149</v>
      </c>
      <c r="K23" s="280"/>
      <c r="L23" s="63" t="s">
        <v>86</v>
      </c>
      <c r="M23" s="185">
        <f>'[1]911'!M23+'[1]912'!M23+'[1]001'!M23+'[1]002'!M23+'[1]003'!M23+'[1]004'!M23+'[1]005'!M23+'[1]006'!M23+'[1]007'!M23+'[1]008'!M23+'[1]009'!M23+'[1]010'!M23</f>
        <v>0</v>
      </c>
      <c r="N23" s="181">
        <f>'[1]911'!N23+'[1]912'!N23+'[1]001'!N23+'[1]002'!N23+'[1]003'!N23+'[1]004'!N23+'[1]005'!N23+'[1]006'!N23+'[1]007'!N23+'[1]008'!N23+'[1]009'!N23+'[1]010'!N23</f>
        <v>0</v>
      </c>
      <c r="O23" s="184" t="s">
        <v>314</v>
      </c>
      <c r="P23" s="183">
        <f>'[1]911'!P23+'[1]912'!P23+'[1]001'!P23+'[1]002'!P23+'[1]003'!P23+'[1]004'!P23+'[1]005'!P23+'[1]006'!P23+'[1]007'!P23+'[1]008'!P23+'[1]009'!P23+'[1]010'!P23</f>
        <v>0</v>
      </c>
      <c r="Q23" s="72" t="s">
        <v>302</v>
      </c>
    </row>
    <row r="24" spans="1:17" s="62" customFormat="1" ht="27.75" customHeight="1">
      <c r="A24" s="298"/>
      <c r="B24" s="177">
        <v>2</v>
      </c>
      <c r="C24" s="177">
        <v>7</v>
      </c>
      <c r="D24" s="177">
        <f>B24+C24</f>
        <v>9</v>
      </c>
      <c r="E24" s="65">
        <v>5</v>
      </c>
      <c r="F24" s="65">
        <v>10</v>
      </c>
      <c r="G24" s="65">
        <f>E24+F24</f>
        <v>15</v>
      </c>
      <c r="H24" s="65">
        <f>E24-B24</f>
        <v>3</v>
      </c>
      <c r="I24" s="65">
        <f>F24-C24</f>
        <v>3</v>
      </c>
      <c r="J24" s="65">
        <f>G24-D24</f>
        <v>6</v>
      </c>
      <c r="K24" s="280"/>
      <c r="L24" s="63" t="s">
        <v>155</v>
      </c>
      <c r="M24" s="185">
        <f>'[1]911'!M24+'[1]912'!M24+'[1]001'!M24+'[1]002'!M24+'[1]003'!M24+'[1]004'!M24+'[1]005'!M24+'[1]006'!M24+'[1]007'!M24+'[1]008'!M24+'[1]009'!M24+'[1]010'!M24</f>
        <v>5</v>
      </c>
      <c r="N24" s="181">
        <f>'[1]911'!N24+'[1]912'!N24+'[1]001'!N24+'[1]002'!N24+'[1]003'!N24+'[1]004'!N24+'[1]005'!N24+'[1]006'!N24+'[1]007'!N24+'[1]008'!N24+'[1]009'!N24+'[1]010'!N24</f>
        <v>3</v>
      </c>
      <c r="O24" s="184" t="s">
        <v>318</v>
      </c>
      <c r="P24" s="183">
        <f>'[1]911'!P24+'[1]912'!P24+'[1]001'!P24+'[1]002'!P24+'[1]003'!P24+'[1]004'!P24+'[1]005'!P24+'[1]006'!P24+'[1]007'!P24+'[1]008'!P24+'[1]009'!P24+'[1]010'!P24</f>
        <v>5</v>
      </c>
      <c r="Q24" s="72" t="s">
        <v>302</v>
      </c>
    </row>
    <row r="25" spans="1:17" s="62" customFormat="1" ht="27.75" customHeight="1">
      <c r="A25" s="64" t="s">
        <v>156</v>
      </c>
      <c r="B25" s="327">
        <v>1</v>
      </c>
      <c r="C25" s="328"/>
      <c r="D25" s="329"/>
      <c r="E25" s="212">
        <v>1</v>
      </c>
      <c r="F25" s="213"/>
      <c r="G25" s="214"/>
      <c r="H25" s="253"/>
      <c r="I25" s="253"/>
      <c r="J25" s="330"/>
      <c r="K25" s="293"/>
      <c r="L25" s="63" t="s">
        <v>157</v>
      </c>
      <c r="M25" s="185">
        <f>'[1]911'!M25+'[1]912'!M25+'[1]001'!M25+'[1]002'!M25+'[1]003'!M25+'[1]004'!M25+'[1]005'!M25+'[1]006'!M25+'[1]007'!M25+'[1]008'!M25+'[1]009'!M25+'[1]010'!M25</f>
        <v>0</v>
      </c>
      <c r="N25" s="181">
        <f>'[1]911'!N25+'[1]912'!N25+'[1]001'!N25+'[1]002'!N25+'[1]003'!N25+'[1]004'!N25+'[1]005'!N25+'[1]006'!N25+'[1]007'!N25+'[1]008'!N25+'[1]009'!N25+'[1]010'!N25</f>
        <v>0</v>
      </c>
      <c r="O25" s="184" t="s">
        <v>319</v>
      </c>
      <c r="P25" s="183">
        <f>'[1]911'!P25+'[1]912'!P25+'[1]001'!P25+'[1]002'!P25+'[1]003'!P25+'[1]004'!P25+'[1]005'!P25+'[1]006'!P25+'[1]007'!P25+'[1]008'!P25+'[1]009'!P25+'[1]010'!P25</f>
        <v>0</v>
      </c>
      <c r="Q25" s="72" t="s">
        <v>302</v>
      </c>
    </row>
    <row r="26" spans="1:17" s="62" customFormat="1" ht="27.75" customHeight="1">
      <c r="A26" s="81" t="s">
        <v>320</v>
      </c>
      <c r="B26" s="82" t="s">
        <v>321</v>
      </c>
      <c r="C26" s="83">
        <v>91</v>
      </c>
      <c r="D26" s="84" t="s">
        <v>322</v>
      </c>
      <c r="E26" s="85"/>
      <c r="F26" s="80" t="s">
        <v>323</v>
      </c>
      <c r="G26" s="80">
        <v>90</v>
      </c>
      <c r="H26" s="84" t="s">
        <v>322</v>
      </c>
      <c r="I26" s="86"/>
      <c r="J26" s="86"/>
      <c r="K26" s="254" t="s">
        <v>324</v>
      </c>
      <c r="L26" s="253" t="s">
        <v>158</v>
      </c>
      <c r="M26" s="346">
        <f>'[1]911'!M26+'[1]912'!M26+'[1]001'!M26+'[1]002'!M26+'[1]003'!M26+'[1]004'!M26+'[1]005'!M26+'[1]006'!M26+'[1]007'!M26+'[1]008'!M26+'[1]009'!M26+'[1]010'!M26</f>
        <v>18</v>
      </c>
      <c r="N26" s="340">
        <f>'[1]911'!N26+'[1]912'!N26+'[1]001'!N26+'[1]002'!N26+'[1]003'!N26+'[1]004'!N26+'[1]005'!N26+'[1]006'!N26+'[1]007'!N26+'[1]008'!N26+'[1]009'!N26+'[1]010'!N26</f>
        <v>59</v>
      </c>
      <c r="O26" s="186" t="s">
        <v>325</v>
      </c>
      <c r="P26" s="338" t="s">
        <v>326</v>
      </c>
      <c r="Q26" s="339"/>
    </row>
    <row r="27" spans="1:17" s="62" customFormat="1" ht="27.75" customHeight="1">
      <c r="A27" s="88"/>
      <c r="B27" s="86"/>
      <c r="C27" s="89" t="s">
        <v>418</v>
      </c>
      <c r="D27" s="89"/>
      <c r="E27" s="89"/>
      <c r="F27" s="89"/>
      <c r="G27" s="89" t="s">
        <v>419</v>
      </c>
      <c r="H27" s="86"/>
      <c r="I27" s="86"/>
      <c r="J27" s="86"/>
      <c r="K27" s="280"/>
      <c r="L27" s="253"/>
      <c r="M27" s="347"/>
      <c r="N27" s="341"/>
      <c r="O27" s="187" t="s">
        <v>327</v>
      </c>
      <c r="P27" s="91"/>
      <c r="Q27" s="92"/>
    </row>
    <row r="28" spans="1:17" s="62" customFormat="1" ht="27.75" customHeight="1">
      <c r="A28" s="281" t="s">
        <v>159</v>
      </c>
      <c r="B28" s="282"/>
      <c r="C28" s="282"/>
      <c r="D28" s="282"/>
      <c r="E28" s="282"/>
      <c r="F28" s="282"/>
      <c r="G28" s="282"/>
      <c r="H28" s="282"/>
      <c r="I28" s="282"/>
      <c r="J28" s="283"/>
      <c r="K28" s="280"/>
      <c r="L28" s="63" t="s">
        <v>160</v>
      </c>
      <c r="M28" s="185">
        <f>'[1]911'!M28+'[1]912'!M28+'[1]001'!M28+'[1]002'!M28+'[1]003'!M28+'[1]004'!M28+'[1]005'!M28+'[1]006'!M28+'[1]007'!M28+'[1]008'!M28+'[1]009'!M28+'[1]010'!M28</f>
        <v>9</v>
      </c>
      <c r="N28" s="181">
        <f>'[1]911'!N28+'[1]912'!N28+'[1]001'!N28+'[1]002'!N28+'[1]003'!N28+'[1]004'!N28+'[1]005'!N28+'[1]006'!N28+'[1]007'!N28+'[1]008'!N28+'[1]009'!N28+'[1]010'!N28</f>
        <v>9</v>
      </c>
      <c r="O28" s="284" t="s">
        <v>328</v>
      </c>
      <c r="P28" s="285"/>
      <c r="Q28" s="286"/>
    </row>
    <row r="29" spans="1:17" s="62" customFormat="1" ht="27.75" customHeight="1">
      <c r="A29" s="263" t="s">
        <v>161</v>
      </c>
      <c r="B29" s="264"/>
      <c r="C29" s="264"/>
      <c r="D29" s="264"/>
      <c r="E29" s="264"/>
      <c r="F29" s="264"/>
      <c r="G29" s="264"/>
      <c r="H29" s="264"/>
      <c r="I29" s="264"/>
      <c r="J29" s="265"/>
      <c r="K29" s="280"/>
      <c r="L29" s="253" t="s">
        <v>162</v>
      </c>
      <c r="M29" s="344">
        <f>'[1]911'!M29+'[1]912'!M29+'[1]001'!M29+'[1]002'!M29+'[1]003'!M29+'[1]004'!M29+'[1]005'!M29+'[1]006'!M29+'[1]007'!M29+'[1]008'!M29+'[1]009'!M29+'[1]010'!M29</f>
        <v>22</v>
      </c>
      <c r="N29" s="342">
        <f>'[1]911'!N29+'[1]912'!N29+'[1]001'!N29+'[1]002'!N29+'[1]003'!N29+'[1]004'!N29+'[1]005'!N29+'[1]006'!N29+'[1]007'!N29+'[1]008'!N29+'[1]009'!N29+'[1]010'!N29</f>
        <v>37</v>
      </c>
      <c r="O29" s="79" t="s">
        <v>329</v>
      </c>
      <c r="P29" s="183">
        <f>'[1]911'!P29+'[1]912'!P29+'[1]001'!P29+'[1]002'!P29+'[1]003'!P29+'[1]004'!P29+'[1]005'!P29+'[1]006'!P29+'[1]007'!P29+'[1]008'!P29+'[1]009'!P29+'[1]010'!P29</f>
        <v>0</v>
      </c>
      <c r="Q29" s="93" t="s">
        <v>302</v>
      </c>
    </row>
    <row r="30" spans="1:17" s="62" customFormat="1" ht="27.75" customHeight="1">
      <c r="A30" s="64" t="s">
        <v>163</v>
      </c>
      <c r="B30" s="247" t="s">
        <v>164</v>
      </c>
      <c r="C30" s="247"/>
      <c r="D30" s="247" t="s">
        <v>165</v>
      </c>
      <c r="E30" s="247"/>
      <c r="F30" s="247" t="s">
        <v>45</v>
      </c>
      <c r="G30" s="247"/>
      <c r="H30" s="247"/>
      <c r="I30" s="247" t="s">
        <v>166</v>
      </c>
      <c r="J30" s="212"/>
      <c r="K30" s="280"/>
      <c r="L30" s="253"/>
      <c r="M30" s="345"/>
      <c r="N30" s="343"/>
      <c r="O30" s="79" t="s">
        <v>330</v>
      </c>
      <c r="P30" s="183">
        <f>'[1]911'!P30+'[1]912'!P30+'[1]001'!P30+'[1]002'!P30+'[1]003'!P30+'[1]004'!P30+'[1]005'!P30+'[1]006'!P30+'[1]007'!P30+'[1]008'!P30+'[1]009'!P30+'[1]010'!P30</f>
        <v>1</v>
      </c>
      <c r="Q30" s="93" t="s">
        <v>302</v>
      </c>
    </row>
    <row r="31" spans="1:17" s="62" customFormat="1" ht="27.75" customHeight="1">
      <c r="A31" s="226" t="s">
        <v>167</v>
      </c>
      <c r="B31" s="217" t="s">
        <v>331</v>
      </c>
      <c r="C31" s="218"/>
      <c r="D31" s="331" t="s">
        <v>332</v>
      </c>
      <c r="E31" s="214"/>
      <c r="F31" s="212" t="s">
        <v>333</v>
      </c>
      <c r="G31" s="213"/>
      <c r="H31" s="214"/>
      <c r="I31" s="251" t="s">
        <v>334</v>
      </c>
      <c r="J31" s="252"/>
      <c r="K31" s="280"/>
      <c r="L31" s="63" t="s">
        <v>168</v>
      </c>
      <c r="M31" s="189">
        <f>'[1]911'!M31+'[1]912'!M31+'[1]001'!M31+'[1]002'!M31+'[1]003'!M31+'[1]004'!M31+'[1]005'!M31+'[1]006'!M31+'[1]007'!M31+'[1]008'!M31+'[1]009'!M31+'[1]010'!M31</f>
        <v>12</v>
      </c>
      <c r="N31" s="188">
        <f>'[1]911'!N31+'[1]912'!N31+'[1]001'!N31+'[1]002'!N31+'[1]003'!N31+'[1]004'!N31+'[1]005'!N31+'[1]006'!N31+'[1]007'!N31+'[1]008'!N31+'[1]009'!N31+'[1]010'!N31</f>
        <v>36</v>
      </c>
      <c r="O31" s="79" t="s">
        <v>335</v>
      </c>
      <c r="P31" s="183">
        <f>'[1]911'!P31+'[1]912'!P31+'[1]001'!P31+'[1]002'!P31+'[1]003'!P31+'[1]004'!P31+'[1]005'!P31+'[1]006'!P31+'[1]007'!P31+'[1]008'!P31+'[1]009'!P31+'[1]010'!P31</f>
        <v>1</v>
      </c>
      <c r="Q31" s="93" t="s">
        <v>302</v>
      </c>
    </row>
    <row r="32" spans="1:17" s="62" customFormat="1" ht="27.75" customHeight="1">
      <c r="A32" s="227"/>
      <c r="B32" s="217" t="s">
        <v>336</v>
      </c>
      <c r="C32" s="218"/>
      <c r="D32" s="250" t="s">
        <v>337</v>
      </c>
      <c r="E32" s="250"/>
      <c r="F32" s="212" t="s">
        <v>333</v>
      </c>
      <c r="G32" s="213"/>
      <c r="H32" s="214"/>
      <c r="I32" s="260" t="s">
        <v>338</v>
      </c>
      <c r="J32" s="256"/>
      <c r="K32" s="280"/>
      <c r="L32" s="63" t="s">
        <v>97</v>
      </c>
      <c r="M32" s="189">
        <f>'[1]911'!M32+'[1]912'!M32+'[1]001'!M32+'[1]002'!M32+'[1]003'!M32+'[1]004'!M32+'[1]005'!M32+'[1]006'!M32+'[1]007'!M32+'[1]008'!M32+'[1]009'!M32+'[1]010'!M32</f>
        <v>1</v>
      </c>
      <c r="N32" s="188">
        <f>'[1]911'!N32+'[1]912'!N32+'[1]001'!N32+'[1]002'!N32+'[1]003'!N32+'[1]004'!N32+'[1]005'!N32+'[1]006'!N32+'[1]007'!N32+'[1]008'!N32+'[1]009'!N32+'[1]010'!N32</f>
        <v>2</v>
      </c>
      <c r="O32" s="287" t="s">
        <v>339</v>
      </c>
      <c r="P32" s="288"/>
      <c r="Q32" s="289"/>
    </row>
    <row r="33" spans="1:17" s="62" customFormat="1" ht="30" customHeight="1">
      <c r="A33" s="228"/>
      <c r="B33" s="210" t="s">
        <v>340</v>
      </c>
      <c r="C33" s="211"/>
      <c r="D33" s="215" t="s">
        <v>341</v>
      </c>
      <c r="E33" s="216"/>
      <c r="F33" s="268" t="s">
        <v>342</v>
      </c>
      <c r="G33" s="270"/>
      <c r="H33" s="269"/>
      <c r="I33" s="251" t="s">
        <v>343</v>
      </c>
      <c r="J33" s="252"/>
      <c r="K33" s="280"/>
      <c r="L33" s="94" t="s">
        <v>98</v>
      </c>
      <c r="M33" s="180">
        <f>'[1]911'!M33+'[1]912'!M33+'[1]001'!M33+'[1]002'!M33+'[1]003'!M33+'[1]004'!M33+'[1]005'!M33+'[1]006'!M33+'[1]007'!M33+'[1]008'!M33+'[1]009'!M33+'[1]010'!M33</f>
        <v>13</v>
      </c>
      <c r="N33" s="188">
        <f>'[1]911'!N33+'[1]912'!N33+'[1]001'!N33+'[1]002'!N33+'[1]003'!N33+'[1]004'!N33+'[1]005'!N33+'[1]006'!N33+'[1]007'!N33+'[1]008'!N33+'[1]009'!N33+'[1]010'!N33</f>
        <v>97</v>
      </c>
      <c r="O33" s="240" t="s">
        <v>344</v>
      </c>
      <c r="P33" s="241"/>
      <c r="Q33" s="242"/>
    </row>
    <row r="34" spans="1:17" s="62" customFormat="1" ht="31.5" customHeight="1">
      <c r="A34" s="226" t="s">
        <v>345</v>
      </c>
      <c r="B34" s="210" t="s">
        <v>346</v>
      </c>
      <c r="C34" s="211"/>
      <c r="D34" s="215" t="s">
        <v>347</v>
      </c>
      <c r="E34" s="216"/>
      <c r="F34" s="212" t="s">
        <v>333</v>
      </c>
      <c r="G34" s="213"/>
      <c r="H34" s="214"/>
      <c r="I34" s="251" t="s">
        <v>348</v>
      </c>
      <c r="J34" s="252"/>
      <c r="K34" s="75"/>
      <c r="L34" s="63" t="s">
        <v>169</v>
      </c>
      <c r="M34" s="180">
        <v>6</v>
      </c>
      <c r="N34" s="188">
        <f>'[1]911'!N34+'[1]912'!N34+'[1]001'!N34+'[1]002'!N34+'[1]003'!N34+'[1]004'!N34+'[1]005'!N34+'[1]006'!N34+'[1]007'!N34+'[1]008'!N34+'[1]009'!N34+'[1]010'!N34</f>
        <v>23</v>
      </c>
      <c r="O34" s="234" t="s">
        <v>349</v>
      </c>
      <c r="P34" s="235"/>
      <c r="Q34" s="236"/>
    </row>
    <row r="35" spans="1:17" s="62" customFormat="1" ht="33.75" customHeight="1">
      <c r="A35" s="227"/>
      <c r="B35" s="210" t="s">
        <v>629</v>
      </c>
      <c r="C35" s="211"/>
      <c r="D35" s="215" t="s">
        <v>631</v>
      </c>
      <c r="E35" s="216"/>
      <c r="F35" s="212" t="s">
        <v>333</v>
      </c>
      <c r="G35" s="213"/>
      <c r="H35" s="214"/>
      <c r="I35" s="251" t="s">
        <v>350</v>
      </c>
      <c r="J35" s="252"/>
      <c r="K35" s="254" t="s">
        <v>351</v>
      </c>
      <c r="L35" s="63" t="s">
        <v>170</v>
      </c>
      <c r="M35" s="180">
        <v>1</v>
      </c>
      <c r="N35" s="188">
        <f>'[1]911'!N35+'[1]912'!N35+'[1]001'!N35+'[1]002'!N35+'[1]003'!N35+'[1]004'!N35+'[1]005'!N35+'[1]006'!N35+'[1]007'!N35+'[1]008'!N35+'[1]009'!N35+'[1]010'!N35</f>
        <v>0</v>
      </c>
      <c r="O35" s="243" t="s">
        <v>217</v>
      </c>
      <c r="P35" s="244"/>
      <c r="Q35" s="245"/>
    </row>
    <row r="36" spans="1:17" s="62" customFormat="1" ht="27.75" customHeight="1">
      <c r="A36" s="228"/>
      <c r="B36" s="217" t="s">
        <v>204</v>
      </c>
      <c r="C36" s="218"/>
      <c r="D36" s="215"/>
      <c r="E36" s="216"/>
      <c r="F36" s="212"/>
      <c r="G36" s="213"/>
      <c r="H36" s="214"/>
      <c r="I36" s="251"/>
      <c r="J36" s="252"/>
      <c r="K36" s="255"/>
      <c r="L36" s="63" t="s">
        <v>171</v>
      </c>
      <c r="M36" s="180">
        <f>'[1]911'!M36+'[1]912'!M36+'[1]001'!M36+'[1]002'!M36+'[1]003'!M36+'[1]004'!M36+'[1]005'!M36+'[1]006'!M36+'[1]007'!M36+'[1]008'!M36+'[1]009'!M36+'[1]010'!M36</f>
        <v>15</v>
      </c>
      <c r="N36" s="188">
        <f>'[1]911'!N36+'[1]912'!N36+'[1]001'!N36+'[1]002'!N36+'[1]003'!N36+'[1]004'!N36+'[1]005'!N36+'[1]006'!N36+'[1]007'!N36+'[1]008'!N36+'[1]009'!N36+'[1]010'!N36</f>
        <v>20</v>
      </c>
      <c r="O36" s="178" t="s">
        <v>352</v>
      </c>
      <c r="P36" s="183">
        <f>'[1]911'!P36+'[1]912'!P36+'[1]001'!P36+'[1]002'!P36+'[1]003'!P36+'[1]004'!P36+'[1]005'!P36+'[1]006'!P36+'[1]007'!P36+'[1]008'!P36+'[1]009'!P36+'[1]010'!P36</f>
        <v>8</v>
      </c>
      <c r="Q36" s="93" t="s">
        <v>302</v>
      </c>
    </row>
    <row r="37" spans="1:18" s="62" customFormat="1" ht="27.75" customHeight="1">
      <c r="A37" s="226" t="s">
        <v>353</v>
      </c>
      <c r="B37" s="210" t="s">
        <v>354</v>
      </c>
      <c r="C37" s="211"/>
      <c r="D37" s="219" t="s">
        <v>355</v>
      </c>
      <c r="E37" s="220"/>
      <c r="F37" s="268" t="s">
        <v>356</v>
      </c>
      <c r="G37" s="270"/>
      <c r="H37" s="269"/>
      <c r="I37" s="256" t="s">
        <v>357</v>
      </c>
      <c r="J37" s="257"/>
      <c r="K37" s="255"/>
      <c r="L37" s="63" t="s">
        <v>105</v>
      </c>
      <c r="M37" s="180">
        <v>17</v>
      </c>
      <c r="N37" s="188">
        <f>'[1]911'!N37+'[1]912'!N37+'[1]001'!N37+'[1]002'!N37+'[1]003'!N37+'[1]004'!N37+'[1]005'!N37+'[1]006'!N37+'[1]007'!N37+'[1]008'!N37+'[1]009'!N37+'[1]010'!N37</f>
        <v>82</v>
      </c>
      <c r="O37" s="79" t="s">
        <v>358</v>
      </c>
      <c r="P37" s="183">
        <f>'[1]911'!P37+'[1]912'!P37+'[1]001'!P37+'[1]002'!P37+'[1]003'!P37+'[1]004'!P37+'[1]005'!P37+'[1]006'!P37+'[1]007'!P37+'[1]008'!P37+'[1]009'!P37+'[1]010'!P37</f>
        <v>7</v>
      </c>
      <c r="Q37" s="93" t="s">
        <v>302</v>
      </c>
      <c r="R37" s="96"/>
    </row>
    <row r="38" spans="1:17" s="62" customFormat="1" ht="27.75" customHeight="1">
      <c r="A38" s="227"/>
      <c r="B38" s="229" t="s">
        <v>359</v>
      </c>
      <c r="C38" s="230"/>
      <c r="D38" s="331" t="s">
        <v>360</v>
      </c>
      <c r="E38" s="214"/>
      <c r="F38" s="332" t="s">
        <v>361</v>
      </c>
      <c r="G38" s="333"/>
      <c r="H38" s="334"/>
      <c r="I38" s="251" t="s">
        <v>362</v>
      </c>
      <c r="J38" s="252"/>
      <c r="K38" s="255"/>
      <c r="L38" s="63" t="s">
        <v>172</v>
      </c>
      <c r="M38" s="348">
        <f>'[1]911'!M38:N38+'[1]912'!M38:N38+'[1]001'!M38:N38+'[1]002'!M38:N38+'[1]003'!M38:N38+'[1]004'!M38:N38+'[1]005'!M38:N38+'[1]006'!M38:N38+'[1]007'!M38:N38+'[1]008'!M38:N38+'[1]009'!M38:N38+'[1]010'!M38:N38</f>
        <v>304</v>
      </c>
      <c r="N38" s="349"/>
      <c r="O38" s="240" t="s">
        <v>363</v>
      </c>
      <c r="P38" s="241"/>
      <c r="Q38" s="242"/>
    </row>
    <row r="39" spans="1:17" s="62" customFormat="1" ht="27.75" customHeight="1">
      <c r="A39" s="227"/>
      <c r="B39" s="229" t="s">
        <v>364</v>
      </c>
      <c r="C39" s="230"/>
      <c r="D39" s="212" t="s">
        <v>365</v>
      </c>
      <c r="E39" s="214"/>
      <c r="F39" s="212" t="s">
        <v>366</v>
      </c>
      <c r="G39" s="213"/>
      <c r="H39" s="214"/>
      <c r="I39" s="251" t="s">
        <v>367</v>
      </c>
      <c r="J39" s="252"/>
      <c r="K39" s="254" t="s">
        <v>368</v>
      </c>
      <c r="L39" s="63" t="s">
        <v>369</v>
      </c>
      <c r="M39" s="348">
        <f>'[1]911'!M39:N39+'[1]912'!M39:N39+'[1]001'!M39:N39+'[1]002'!M39:N39+'[1]003'!M39:N39+'[1]004'!M39:N39+'[1]005'!M39:N39+'[1]006'!M39:N39+'[1]007'!M39:N39+'[1]008'!M39:N39+'[1]009'!M39:N39+'[1]010'!M39:N39</f>
        <v>145</v>
      </c>
      <c r="N39" s="349"/>
      <c r="O39" s="223" t="s">
        <v>370</v>
      </c>
      <c r="P39" s="224"/>
      <c r="Q39" s="225"/>
    </row>
    <row r="40" spans="1:17" s="62" customFormat="1" ht="27.75" customHeight="1">
      <c r="A40" s="227"/>
      <c r="B40" s="325" t="s">
        <v>371</v>
      </c>
      <c r="C40" s="326"/>
      <c r="D40" s="212" t="s">
        <v>372</v>
      </c>
      <c r="E40" s="214"/>
      <c r="F40" s="212" t="s">
        <v>333</v>
      </c>
      <c r="G40" s="213"/>
      <c r="H40" s="214"/>
      <c r="I40" s="251" t="s">
        <v>373</v>
      </c>
      <c r="J40" s="252"/>
      <c r="K40" s="280"/>
      <c r="L40" s="63" t="s">
        <v>374</v>
      </c>
      <c r="M40" s="348">
        <f>'[1]911'!M40:N40+'[1]912'!M40:N40+'[1]001'!M40:N40+'[1]002'!M40:N40+'[1]003'!M40:N40+'[1]004'!M40:N40+'[1]005'!M40:N40+'[1]006'!M40:N40+'[1]007'!M40:N40+'[1]008'!M40:N40+'[1]009'!M40:N40+'[1]010'!M40:N40</f>
        <v>19</v>
      </c>
      <c r="N40" s="349"/>
      <c r="O40" s="243" t="s">
        <v>7</v>
      </c>
      <c r="P40" s="244"/>
      <c r="Q40" s="245"/>
    </row>
    <row r="41" spans="1:17" s="62" customFormat="1" ht="30.75" customHeight="1">
      <c r="A41" s="228"/>
      <c r="B41" s="229" t="s">
        <v>264</v>
      </c>
      <c r="C41" s="230"/>
      <c r="D41" s="212" t="s">
        <v>375</v>
      </c>
      <c r="E41" s="214"/>
      <c r="F41" s="212" t="s">
        <v>333</v>
      </c>
      <c r="G41" s="213"/>
      <c r="H41" s="214"/>
      <c r="I41" s="251" t="s">
        <v>376</v>
      </c>
      <c r="J41" s="252"/>
      <c r="K41" s="280"/>
      <c r="L41" s="63" t="s">
        <v>174</v>
      </c>
      <c r="M41" s="348">
        <f>'[1]911'!M41:N41+'[1]912'!M41:N41+'[1]001'!M41:N41+'[1]002'!M41:N41+'[1]003'!M41:N41+'[1]004'!M41:N41+'[1]005'!M41:N41+'[1]006'!M41:N41+'[1]007'!M41:N41+'[1]008'!M41:N41+'[1]009'!M41:N41+'[1]010'!M41:N41</f>
        <v>270</v>
      </c>
      <c r="N41" s="349"/>
      <c r="O41" s="234" t="s">
        <v>8</v>
      </c>
      <c r="P41" s="235"/>
      <c r="Q41" s="236"/>
    </row>
    <row r="42" spans="1:17" s="62" customFormat="1" ht="32.25" customHeight="1">
      <c r="A42" s="323" t="s">
        <v>377</v>
      </c>
      <c r="B42" s="324"/>
      <c r="C42" s="97"/>
      <c r="D42" s="213" t="s">
        <v>378</v>
      </c>
      <c r="E42" s="213"/>
      <c r="F42" s="321">
        <f>'[1]911'!F38:G38+'[1]912'!F38:G38+'[1]001'!F38:G38+'[1]002'!F38:G38+'[1]003'!F38:G38+'[1]004'!F38:G38+'[1]005'!F38:G38+'[1]006'!F38:G38+'[1]007'!F38:G38+'[1]008'!F38:G38+'[1]009'!F38:G38+'[1]010'!F38:G38</f>
        <v>439800</v>
      </c>
      <c r="G42" s="322"/>
      <c r="H42" s="85" t="s">
        <v>175</v>
      </c>
      <c r="I42" s="98"/>
      <c r="J42" s="99"/>
      <c r="K42" s="280"/>
      <c r="L42" s="63" t="s">
        <v>111</v>
      </c>
      <c r="M42" s="348">
        <f>'[1]911'!M42:N42+'[1]912'!M42:N42+'[1]001'!M42:N42+'[1]002'!M42:N42+'[1]003'!M42:N42+'[1]004'!M42:N42+'[1]005'!M42:N42+'[1]006'!M42:N42+'[1]007'!M42:N42+'[1]008'!M42:N42+'[1]009'!M42:N42+'[1]010'!M42:N42</f>
        <v>18</v>
      </c>
      <c r="N42" s="349"/>
      <c r="O42" s="237" t="s">
        <v>379</v>
      </c>
      <c r="P42" s="238"/>
      <c r="Q42" s="239"/>
    </row>
    <row r="43" spans="1:17" s="62" customFormat="1" ht="30" customHeight="1">
      <c r="A43" s="81"/>
      <c r="B43" s="86"/>
      <c r="C43" s="100" t="s">
        <v>176</v>
      </c>
      <c r="D43" s="321">
        <f>'[1]911'!D39:E39+'[1]912'!D39:E39+'[1]001'!D39:E39+'[1]002'!D39:E39+'[1]003'!D39:E39+'[1]004'!D39:E39+'[1]005'!D39:E39+'[1]006'!D39:E39+'[1]007'!D39:E39+'[1]008'!D39:E39+'[1]009'!D39:E39+'[1]010'!D39:E39</f>
        <v>439800</v>
      </c>
      <c r="E43" s="322"/>
      <c r="F43" s="100" t="s">
        <v>124</v>
      </c>
      <c r="G43" s="100" t="s">
        <v>380</v>
      </c>
      <c r="H43" s="321">
        <f>F42-D43</f>
        <v>0</v>
      </c>
      <c r="I43" s="322"/>
      <c r="J43" s="101" t="s">
        <v>124</v>
      </c>
      <c r="K43" s="280"/>
      <c r="L43" s="63" t="s">
        <v>112</v>
      </c>
      <c r="M43" s="348">
        <f>'[1]911'!M43:N43+'[1]912'!M43:N43+'[1]001'!M43:N43+'[1]002'!M43:N43+'[1]003'!M43:N43+'[1]004'!M43:N43+'[1]005'!M43:N43+'[1]006'!M43:N43+'[1]007'!M43:N43+'[1]008'!M43:N43+'[1]009'!M43:N43+'[1]010'!M43:N43</f>
        <v>0</v>
      </c>
      <c r="N43" s="349"/>
      <c r="O43" s="79" t="s">
        <v>381</v>
      </c>
      <c r="P43" s="183">
        <f>'[1]911'!P43+'[1]912'!P43+'[1]001'!P43+'[1]002'!P43+'[1]003'!P43+'[1]004'!P43+'[1]005'!P43+'[1]006'!P43+'[1]007'!P43+'[1]008'!P43+'[1]009'!P43+'[1]010'!P43</f>
        <v>0</v>
      </c>
      <c r="Q43" s="102" t="s">
        <v>382</v>
      </c>
    </row>
    <row r="44" spans="1:17" s="62" customFormat="1" ht="29.25" customHeight="1">
      <c r="A44" s="319" t="s">
        <v>383</v>
      </c>
      <c r="B44" s="320"/>
      <c r="C44" s="103"/>
      <c r="D44" s="314">
        <f>'[1]911'!D41:E41+'[1]912'!D41:E41+'[1]001'!D41:E41+'[1]002'!D41:E41+'[1]003'!D41:E41+'[1]004'!D41:E41+'[1]005'!D41:E41+'[1]006'!D41:E41+'[1]007'!D41:E41+'[1]008'!D41:E41+'[1]009'!D41:E41+'[1]010'!D41:E41</f>
        <v>15705</v>
      </c>
      <c r="E44" s="314"/>
      <c r="F44" s="86"/>
      <c r="G44" s="86"/>
      <c r="H44" s="86"/>
      <c r="I44" s="86"/>
      <c r="J44" s="104"/>
      <c r="K44" s="293"/>
      <c r="L44" s="63" t="s">
        <v>177</v>
      </c>
      <c r="M44" s="348">
        <f>'[1]911'!M44:N44+'[1]912'!M44:N44+'[1]001'!M44:N44+'[1]002'!M44:N44+'[1]003'!M44:N44+'[1]004'!M44:N44+'[1]005'!M44:N44+'[1]006'!M44:N44+'[1]007'!M44:N44+'[1]008'!M44:N44+'[1]009'!M44:N44+'[1]010'!M44:N44</f>
        <v>329</v>
      </c>
      <c r="N44" s="349"/>
      <c r="O44" s="234" t="s">
        <v>384</v>
      </c>
      <c r="P44" s="235"/>
      <c r="Q44" s="236"/>
    </row>
    <row r="45" spans="1:17" s="62" customFormat="1" ht="29.25" customHeight="1">
      <c r="A45" s="315" t="s">
        <v>385</v>
      </c>
      <c r="B45" s="316"/>
      <c r="C45" s="103"/>
      <c r="D45" s="314">
        <f>'[1]911'!D42:E42+'[1]912'!D42:E42+'[1]001'!D42:E42+'[1]002'!D42:E42+'[1]003'!D42:E42+'[1]004'!D42:E42+'[1]005'!D42:E42+'[1]006'!D42:E42+'[1]007'!D42:E42+'[1]008'!D42:E42+'[1]009'!D42:E42+'[1]010'!D42:E42</f>
        <v>819</v>
      </c>
      <c r="E45" s="314"/>
      <c r="F45" s="316" t="s">
        <v>386</v>
      </c>
      <c r="G45" s="316"/>
      <c r="H45" s="314">
        <f>'[1]911'!H42:I42+'[1]912'!H42:I42+'[1]001'!H42:I42+'[1]002'!H42:I42+'[1]003'!H42:I42+'[1]004'!H42:I42+'[1]005'!H42:I42+'[1]006'!H42:I42+'[1]007'!H42:I42+'[1]008'!H42:I42+'[1]009'!H42:I42+'[1]010'!H42:I42</f>
        <v>812</v>
      </c>
      <c r="I45" s="314"/>
      <c r="J45" s="104"/>
      <c r="K45" s="254" t="s">
        <v>387</v>
      </c>
      <c r="L45" s="63" t="s">
        <v>116</v>
      </c>
      <c r="M45" s="348">
        <f>'[1]911'!M45:N45+'[1]912'!M45:N45+'[1]001'!M45:N45+'[1]002'!M45:N45+'[1]003'!M45:N45+'[1]004'!M45:N45+'[1]005'!M45:N45+'[1]006'!M45:N45+'[1]007'!M45:N45+'[1]008'!M45:N45+'[1]009'!M45:N45+'[1]010'!M45:N45</f>
        <v>57</v>
      </c>
      <c r="N45" s="349"/>
      <c r="O45" s="223" t="s">
        <v>388</v>
      </c>
      <c r="P45" s="224"/>
      <c r="Q45" s="225"/>
    </row>
    <row r="46" spans="1:17" s="62" customFormat="1" ht="29.25" customHeight="1">
      <c r="A46" s="319" t="s">
        <v>178</v>
      </c>
      <c r="B46" s="320"/>
      <c r="C46" s="320"/>
      <c r="D46" s="320"/>
      <c r="E46" s="320"/>
      <c r="F46" s="86"/>
      <c r="G46" s="86"/>
      <c r="H46" s="86"/>
      <c r="I46" s="86"/>
      <c r="J46" s="104"/>
      <c r="K46" s="280"/>
      <c r="L46" s="63" t="s">
        <v>179</v>
      </c>
      <c r="M46" s="348">
        <f>'[1]911'!M46:N46+'[1]912'!M46:N46+'[1]001'!M46:N46+'[1]002'!M46:N46+'[1]003'!M46:N46+'[1]004'!M46:N46+'[1]005'!M46:N46+'[1]006'!M46:N46+'[1]007'!M46:N46+'[1]008'!M46:N46+'[1]009'!M46:N46+'[1]010'!M46:N46</f>
        <v>68</v>
      </c>
      <c r="N46" s="349"/>
      <c r="O46" s="234" t="s">
        <v>389</v>
      </c>
      <c r="P46" s="235"/>
      <c r="Q46" s="236"/>
    </row>
    <row r="47" spans="1:17" s="62" customFormat="1" ht="29.25" customHeight="1" thickBot="1">
      <c r="A47" s="311" t="s">
        <v>390</v>
      </c>
      <c r="B47" s="312"/>
      <c r="C47" s="312"/>
      <c r="D47" s="312"/>
      <c r="E47" s="312"/>
      <c r="F47" s="312"/>
      <c r="G47" s="312"/>
      <c r="H47" s="312"/>
      <c r="I47" s="312"/>
      <c r="J47" s="313"/>
      <c r="K47" s="310"/>
      <c r="L47" s="105" t="s">
        <v>118</v>
      </c>
      <c r="M47" s="350">
        <f>'[1]911'!M47:N47+'[1]912'!M47:N47+'[1]001'!M47:N47+'[1]002'!M47:N47+'[1]003'!M47:N47+'[1]004'!M47:N47+'[1]005'!M47:N47+'[1]006'!M47:N47+'[1]007'!M47:N47+'[1]008'!M47:N47+'[1]009'!M47:N47+'[1]010'!M47:N47</f>
        <v>272</v>
      </c>
      <c r="N47" s="351"/>
      <c r="O47" s="231" t="s">
        <v>391</v>
      </c>
      <c r="P47" s="232"/>
      <c r="Q47" s="233"/>
    </row>
  </sheetData>
  <sheetProtection/>
  <mergeCells count="146">
    <mergeCell ref="A47:J47"/>
    <mergeCell ref="A46:E46"/>
    <mergeCell ref="H45:I45"/>
    <mergeCell ref="H43:I43"/>
    <mergeCell ref="K39:K44"/>
    <mergeCell ref="K45:K47"/>
    <mergeCell ref="I39:J39"/>
    <mergeCell ref="F39:H39"/>
    <mergeCell ref="F40:H40"/>
    <mergeCell ref="D40:E40"/>
    <mergeCell ref="O47:Q47"/>
    <mergeCell ref="O46:Q46"/>
    <mergeCell ref="O42:Q42"/>
    <mergeCell ref="O44:Q44"/>
    <mergeCell ref="M47:N47"/>
    <mergeCell ref="M46:N46"/>
    <mergeCell ref="F35:H35"/>
    <mergeCell ref="I36:J36"/>
    <mergeCell ref="M38:N38"/>
    <mergeCell ref="F37:H37"/>
    <mergeCell ref="I37:J37"/>
    <mergeCell ref="M39:N39"/>
    <mergeCell ref="F36:H36"/>
    <mergeCell ref="M41:N41"/>
    <mergeCell ref="M43:N43"/>
    <mergeCell ref="M42:N42"/>
    <mergeCell ref="F45:G45"/>
    <mergeCell ref="M40:N40"/>
    <mergeCell ref="M44:N44"/>
    <mergeCell ref="M45:N45"/>
    <mergeCell ref="F42:G42"/>
    <mergeCell ref="I40:J40"/>
    <mergeCell ref="F41:H41"/>
    <mergeCell ref="O38:Q38"/>
    <mergeCell ref="O39:Q39"/>
    <mergeCell ref="H19:J19"/>
    <mergeCell ref="D30:E30"/>
    <mergeCell ref="A29:J29"/>
    <mergeCell ref="F30:H30"/>
    <mergeCell ref="I30:J30"/>
    <mergeCell ref="K26:K33"/>
    <mergeCell ref="I35:J35"/>
    <mergeCell ref="K35:K38"/>
    <mergeCell ref="O40:Q40"/>
    <mergeCell ref="O45:Q45"/>
    <mergeCell ref="M26:M27"/>
    <mergeCell ref="I41:J41"/>
    <mergeCell ref="O28:Q28"/>
    <mergeCell ref="O32:Q32"/>
    <mergeCell ref="O41:Q41"/>
    <mergeCell ref="I31:J31"/>
    <mergeCell ref="I32:J32"/>
    <mergeCell ref="O35:Q35"/>
    <mergeCell ref="B12:C12"/>
    <mergeCell ref="D13:E13"/>
    <mergeCell ref="H14:J15"/>
    <mergeCell ref="H16:J16"/>
    <mergeCell ref="H13:J13"/>
    <mergeCell ref="B13:C13"/>
    <mergeCell ref="B16:C16"/>
    <mergeCell ref="F13:G13"/>
    <mergeCell ref="D16:E16"/>
    <mergeCell ref="F14:G15"/>
    <mergeCell ref="O33:Q33"/>
    <mergeCell ref="O34:Q34"/>
    <mergeCell ref="O9:Q10"/>
    <mergeCell ref="L26:L27"/>
    <mergeCell ref="L29:L30"/>
    <mergeCell ref="P26:Q26"/>
    <mergeCell ref="N26:N27"/>
    <mergeCell ref="N29:N30"/>
    <mergeCell ref="M29:M30"/>
    <mergeCell ref="A9:A10"/>
    <mergeCell ref="L7:O7"/>
    <mergeCell ref="K18:K25"/>
    <mergeCell ref="K14:K17"/>
    <mergeCell ref="O17:Q17"/>
    <mergeCell ref="K11:K13"/>
    <mergeCell ref="K9:K10"/>
    <mergeCell ref="M9:N9"/>
    <mergeCell ref="M10:N10"/>
    <mergeCell ref="L9:L10"/>
    <mergeCell ref="A17:J17"/>
    <mergeCell ref="A7:E7"/>
    <mergeCell ref="B33:C33"/>
    <mergeCell ref="D33:E33"/>
    <mergeCell ref="H11:J11"/>
    <mergeCell ref="H12:J12"/>
    <mergeCell ref="D12:E12"/>
    <mergeCell ref="B14:C15"/>
    <mergeCell ref="B31:C31"/>
    <mergeCell ref="A28:J28"/>
    <mergeCell ref="B30:C30"/>
    <mergeCell ref="B22:D22"/>
    <mergeCell ref="E22:G22"/>
    <mergeCell ref="F11:G11"/>
    <mergeCell ref="F12:G12"/>
    <mergeCell ref="B19:D19"/>
    <mergeCell ref="E19:G19"/>
    <mergeCell ref="B11:C11"/>
    <mergeCell ref="D11:E11"/>
    <mergeCell ref="F16:G16"/>
    <mergeCell ref="D14:E15"/>
    <mergeCell ref="A18:J18"/>
    <mergeCell ref="I33:J33"/>
    <mergeCell ref="B32:C32"/>
    <mergeCell ref="D32:E32"/>
    <mergeCell ref="B25:D25"/>
    <mergeCell ref="E25:G25"/>
    <mergeCell ref="F31:H31"/>
    <mergeCell ref="A23:A24"/>
    <mergeCell ref="D31:E31"/>
    <mergeCell ref="D36:E36"/>
    <mergeCell ref="A20:A21"/>
    <mergeCell ref="H25:J25"/>
    <mergeCell ref="D35:E35"/>
    <mergeCell ref="I34:J34"/>
    <mergeCell ref="F33:H33"/>
    <mergeCell ref="D34:E34"/>
    <mergeCell ref="F32:H32"/>
    <mergeCell ref="H22:J22"/>
    <mergeCell ref="B34:C34"/>
    <mergeCell ref="D41:E41"/>
    <mergeCell ref="A45:B45"/>
    <mergeCell ref="D45:E45"/>
    <mergeCell ref="D44:E44"/>
    <mergeCell ref="D39:E39"/>
    <mergeCell ref="D43:E43"/>
    <mergeCell ref="D42:E42"/>
    <mergeCell ref="D37:E37"/>
    <mergeCell ref="F38:H38"/>
    <mergeCell ref="I38:J38"/>
    <mergeCell ref="D38:E38"/>
    <mergeCell ref="F34:H34"/>
    <mergeCell ref="A44:B44"/>
    <mergeCell ref="B37:C37"/>
    <mergeCell ref="B41:C41"/>
    <mergeCell ref="B39:C39"/>
    <mergeCell ref="A42:B42"/>
    <mergeCell ref="A31:A33"/>
    <mergeCell ref="A37:A41"/>
    <mergeCell ref="A34:A36"/>
    <mergeCell ref="B35:C35"/>
    <mergeCell ref="B40:C40"/>
    <mergeCell ref="B38:C38"/>
    <mergeCell ref="B36:C36"/>
  </mergeCells>
  <printOptions/>
  <pageMargins left="0.26" right="0.14" top="0.44" bottom="0.58" header="0.41" footer="0.5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3"/>
  <sheetViews>
    <sheetView zoomScalePageLayoutView="0" workbookViewId="0" topLeftCell="A61">
      <selection activeCell="F95" sqref="F95"/>
    </sheetView>
  </sheetViews>
  <sheetFormatPr defaultColWidth="8.88671875" defaultRowHeight="13.5"/>
  <cols>
    <col min="1" max="1" width="7.77734375" style="206" customWidth="1"/>
    <col min="2" max="2" width="6.10546875" style="0" customWidth="1"/>
    <col min="3" max="3" width="16.99609375" style="0" customWidth="1"/>
    <col min="4" max="4" width="7.10546875" style="0" customWidth="1"/>
    <col min="5" max="5" width="8.5546875" style="0" customWidth="1"/>
    <col min="6" max="6" width="15.3359375" style="0" customWidth="1"/>
    <col min="7" max="7" width="8.21484375" style="0" customWidth="1"/>
    <col min="8" max="8" width="6.3359375" style="0" customWidth="1"/>
    <col min="9" max="10" width="5.4453125" style="203" customWidth="1"/>
  </cols>
  <sheetData>
    <row r="1" spans="1:10" s="195" customFormat="1" ht="12.75" customHeight="1">
      <c r="A1" s="358" t="s">
        <v>420</v>
      </c>
      <c r="B1" s="358"/>
      <c r="C1" s="358"/>
      <c r="D1" s="358"/>
      <c r="E1" s="358"/>
      <c r="F1" s="358"/>
      <c r="G1" s="358"/>
      <c r="I1" s="196"/>
      <c r="J1" s="196"/>
    </row>
    <row r="2" spans="1:10" s="21" customFormat="1" ht="12.75" customHeight="1">
      <c r="A2" s="197"/>
      <c r="B2" s="359" t="s">
        <v>421</v>
      </c>
      <c r="C2" s="358"/>
      <c r="D2" s="360"/>
      <c r="E2" s="361" t="s">
        <v>422</v>
      </c>
      <c r="F2" s="358"/>
      <c r="G2" s="358"/>
      <c r="I2" s="198"/>
      <c r="J2" s="198"/>
    </row>
    <row r="3" spans="1:7" s="201" customFormat="1" ht="12.75" customHeight="1">
      <c r="A3" s="191" t="s">
        <v>423</v>
      </c>
      <c r="B3" s="199" t="s">
        <v>424</v>
      </c>
      <c r="C3" s="45" t="s">
        <v>425</v>
      </c>
      <c r="D3" s="200" t="s">
        <v>420</v>
      </c>
      <c r="E3" s="192" t="s">
        <v>424</v>
      </c>
      <c r="F3" s="45" t="s">
        <v>425</v>
      </c>
      <c r="G3" s="45" t="s">
        <v>420</v>
      </c>
    </row>
    <row r="4" spans="1:7" ht="12.75" customHeight="1">
      <c r="A4" s="202" t="s">
        <v>426</v>
      </c>
      <c r="B4" s="24">
        <v>16</v>
      </c>
      <c r="C4" s="25">
        <v>16</v>
      </c>
      <c r="D4" s="26">
        <f aca="true" t="shared" si="0" ref="D4:D17">B4/C4</f>
        <v>1</v>
      </c>
      <c r="E4" s="24">
        <v>12</v>
      </c>
      <c r="F4" s="25">
        <v>12</v>
      </c>
      <c r="G4" s="28">
        <f aca="true" t="shared" si="1" ref="G4:G16">E4/F4</f>
        <v>1</v>
      </c>
    </row>
    <row r="5" spans="1:7" ht="12.75" customHeight="1">
      <c r="A5" s="202" t="s">
        <v>427</v>
      </c>
      <c r="B5" s="24">
        <v>12</v>
      </c>
      <c r="C5" s="25">
        <v>14</v>
      </c>
      <c r="D5" s="26">
        <f t="shared" si="0"/>
        <v>0.8571428571428571</v>
      </c>
      <c r="E5" s="27">
        <v>19</v>
      </c>
      <c r="F5" s="25">
        <v>21</v>
      </c>
      <c r="G5" s="28">
        <f t="shared" si="1"/>
        <v>0.9047619047619048</v>
      </c>
    </row>
    <row r="6" spans="1:7" ht="12.75" customHeight="1">
      <c r="A6" s="202" t="s">
        <v>428</v>
      </c>
      <c r="B6" s="24">
        <v>13</v>
      </c>
      <c r="C6" s="25">
        <v>13</v>
      </c>
      <c r="D6" s="26">
        <f t="shared" si="0"/>
        <v>1</v>
      </c>
      <c r="E6" s="27">
        <v>18</v>
      </c>
      <c r="F6" s="25">
        <v>19</v>
      </c>
      <c r="G6" s="28">
        <f t="shared" si="1"/>
        <v>0.9473684210526315</v>
      </c>
    </row>
    <row r="7" spans="1:7" ht="12.75" customHeight="1">
      <c r="A7" s="202">
        <v>2</v>
      </c>
      <c r="B7" s="24">
        <v>13</v>
      </c>
      <c r="C7" s="25">
        <v>14</v>
      </c>
      <c r="D7" s="26">
        <f t="shared" si="0"/>
        <v>0.9285714285714286</v>
      </c>
      <c r="E7" s="27">
        <v>10</v>
      </c>
      <c r="F7" s="25">
        <v>14</v>
      </c>
      <c r="G7" s="28">
        <f t="shared" si="1"/>
        <v>0.7142857142857143</v>
      </c>
    </row>
    <row r="8" spans="1:7" ht="12.75" customHeight="1">
      <c r="A8" s="202">
        <f aca="true" t="shared" si="2" ref="A8:A15">A7+1</f>
        <v>3</v>
      </c>
      <c r="B8" s="24">
        <v>12</v>
      </c>
      <c r="C8" s="25">
        <v>16</v>
      </c>
      <c r="D8" s="26">
        <f t="shared" si="0"/>
        <v>0.75</v>
      </c>
      <c r="E8" s="27">
        <v>16</v>
      </c>
      <c r="F8" s="25">
        <v>19</v>
      </c>
      <c r="G8" s="28">
        <f t="shared" si="1"/>
        <v>0.8421052631578947</v>
      </c>
    </row>
    <row r="9" spans="1:7" ht="12.75" customHeight="1">
      <c r="A9" s="202">
        <f t="shared" si="2"/>
        <v>4</v>
      </c>
      <c r="B9" s="24">
        <v>25</v>
      </c>
      <c r="C9" s="25">
        <v>26</v>
      </c>
      <c r="D9" s="26">
        <f t="shared" si="0"/>
        <v>0.9615384615384616</v>
      </c>
      <c r="E9" s="27">
        <v>13</v>
      </c>
      <c r="F9" s="25">
        <v>15</v>
      </c>
      <c r="G9" s="28">
        <f t="shared" si="1"/>
        <v>0.8666666666666667</v>
      </c>
    </row>
    <row r="10" spans="1:7" ht="12.75" customHeight="1">
      <c r="A10" s="202">
        <f t="shared" si="2"/>
        <v>5</v>
      </c>
      <c r="B10" s="24">
        <v>28</v>
      </c>
      <c r="C10" s="25">
        <v>32</v>
      </c>
      <c r="D10" s="26">
        <f t="shared" si="0"/>
        <v>0.875</v>
      </c>
      <c r="E10" s="27">
        <v>12</v>
      </c>
      <c r="F10" s="25">
        <v>14</v>
      </c>
      <c r="G10" s="28">
        <f t="shared" si="1"/>
        <v>0.8571428571428571</v>
      </c>
    </row>
    <row r="11" spans="1:7" ht="12.75" customHeight="1">
      <c r="A11" s="202">
        <f t="shared" si="2"/>
        <v>6</v>
      </c>
      <c r="B11" s="24">
        <v>25</v>
      </c>
      <c r="C11" s="25">
        <v>28</v>
      </c>
      <c r="D11" s="26">
        <f t="shared" si="0"/>
        <v>0.8928571428571429</v>
      </c>
      <c r="E11" s="27">
        <v>19</v>
      </c>
      <c r="F11" s="25">
        <v>19</v>
      </c>
      <c r="G11" s="28">
        <f t="shared" si="1"/>
        <v>1</v>
      </c>
    </row>
    <row r="12" spans="1:7" ht="12.75" customHeight="1">
      <c r="A12" s="202">
        <f t="shared" si="2"/>
        <v>7</v>
      </c>
      <c r="B12" s="24">
        <v>20</v>
      </c>
      <c r="C12" s="25">
        <v>23</v>
      </c>
      <c r="D12" s="26">
        <f t="shared" si="0"/>
        <v>0.8695652173913043</v>
      </c>
      <c r="E12" s="27">
        <v>10</v>
      </c>
      <c r="F12" s="25">
        <v>12</v>
      </c>
      <c r="G12" s="28">
        <f t="shared" si="1"/>
        <v>0.8333333333333334</v>
      </c>
    </row>
    <row r="13" spans="1:7" ht="12.75" customHeight="1">
      <c r="A13" s="202">
        <f t="shared" si="2"/>
        <v>8</v>
      </c>
      <c r="B13" s="24">
        <v>22</v>
      </c>
      <c r="C13" s="25">
        <v>25</v>
      </c>
      <c r="D13" s="26">
        <f t="shared" si="0"/>
        <v>0.88</v>
      </c>
      <c r="E13" s="27">
        <v>17</v>
      </c>
      <c r="F13" s="25">
        <v>17</v>
      </c>
      <c r="G13" s="28">
        <f t="shared" si="1"/>
        <v>1</v>
      </c>
    </row>
    <row r="14" spans="1:7" ht="12.75" customHeight="1">
      <c r="A14" s="202">
        <f t="shared" si="2"/>
        <v>9</v>
      </c>
      <c r="B14" s="24">
        <v>15</v>
      </c>
      <c r="C14" s="25">
        <v>17</v>
      </c>
      <c r="D14" s="26">
        <f t="shared" si="0"/>
        <v>0.8823529411764706</v>
      </c>
      <c r="E14" s="27">
        <v>14</v>
      </c>
      <c r="F14" s="25">
        <v>15</v>
      </c>
      <c r="G14" s="28">
        <f t="shared" si="1"/>
        <v>0.9333333333333333</v>
      </c>
    </row>
    <row r="15" spans="1:7" ht="12.75" customHeight="1" thickBot="1">
      <c r="A15" s="202">
        <f t="shared" si="2"/>
        <v>10</v>
      </c>
      <c r="B15" s="24">
        <v>19</v>
      </c>
      <c r="C15" s="25">
        <v>21</v>
      </c>
      <c r="D15" s="26">
        <f t="shared" si="0"/>
        <v>0.9047619047619048</v>
      </c>
      <c r="E15" s="27">
        <v>12</v>
      </c>
      <c r="F15" s="25">
        <v>12</v>
      </c>
      <c r="G15" s="28">
        <f t="shared" si="1"/>
        <v>1</v>
      </c>
    </row>
    <row r="16" spans="1:7" ht="12.75" customHeight="1">
      <c r="A16" s="204" t="s">
        <v>429</v>
      </c>
      <c r="B16" s="30">
        <f>SUM(B4:B15)</f>
        <v>220</v>
      </c>
      <c r="C16" s="31">
        <f>SUM(C4:C15)</f>
        <v>245</v>
      </c>
      <c r="D16" s="32">
        <f t="shared" si="0"/>
        <v>0.8979591836734694</v>
      </c>
      <c r="E16" s="33">
        <f>SUM(E4:E15)</f>
        <v>172</v>
      </c>
      <c r="F16" s="31">
        <f>SUM(F4:F15)</f>
        <v>189</v>
      </c>
      <c r="G16" s="34">
        <f t="shared" si="1"/>
        <v>0.91005291005291</v>
      </c>
    </row>
    <row r="17" spans="1:7" ht="12.75" customHeight="1" thickBot="1">
      <c r="A17" s="205" t="s">
        <v>430</v>
      </c>
      <c r="B17" s="35">
        <f>B16+E16</f>
        <v>392</v>
      </c>
      <c r="C17" s="36">
        <f>C16+F16</f>
        <v>434</v>
      </c>
      <c r="D17" s="37">
        <f t="shared" si="0"/>
        <v>0.9032258064516129</v>
      </c>
      <c r="E17" s="38"/>
      <c r="F17" s="39"/>
      <c r="G17" s="40"/>
    </row>
    <row r="18" spans="1:10" s="41" customFormat="1" ht="12.75" customHeight="1">
      <c r="A18" s="352" t="s">
        <v>431</v>
      </c>
      <c r="B18" s="23"/>
      <c r="C18" s="362" t="s">
        <v>432</v>
      </c>
      <c r="D18" s="363"/>
      <c r="E18" s="364"/>
      <c r="F18" s="362" t="s">
        <v>432</v>
      </c>
      <c r="G18" s="363"/>
      <c r="H18" s="364"/>
      <c r="I18" s="206"/>
      <c r="J18" s="206"/>
    </row>
    <row r="19" spans="1:10" s="41" customFormat="1" ht="12.75" customHeight="1">
      <c r="A19" s="353"/>
      <c r="B19" s="23" t="s">
        <v>433</v>
      </c>
      <c r="C19" s="23" t="s">
        <v>434</v>
      </c>
      <c r="D19" s="23" t="s">
        <v>435</v>
      </c>
      <c r="E19" s="23" t="s">
        <v>436</v>
      </c>
      <c r="F19" s="23" t="s">
        <v>434</v>
      </c>
      <c r="G19" s="23" t="s">
        <v>435</v>
      </c>
      <c r="H19" s="23" t="s">
        <v>436</v>
      </c>
      <c r="I19" s="206"/>
      <c r="J19" s="206"/>
    </row>
    <row r="20" spans="1:9" ht="12.75" customHeight="1">
      <c r="A20" s="353"/>
      <c r="B20" s="23">
        <v>1</v>
      </c>
      <c r="C20" s="42" t="s">
        <v>437</v>
      </c>
      <c r="D20" s="42">
        <v>15</v>
      </c>
      <c r="E20" s="42"/>
      <c r="F20" s="42" t="s">
        <v>438</v>
      </c>
      <c r="G20" s="42">
        <v>1</v>
      </c>
      <c r="H20" s="42"/>
      <c r="I20" s="206"/>
    </row>
    <row r="21" spans="1:9" ht="12.75" customHeight="1">
      <c r="A21" s="353"/>
      <c r="B21" s="23">
        <f aca="true" t="shared" si="3" ref="B21:B49">B20+1</f>
        <v>2</v>
      </c>
      <c r="C21" s="42" t="s">
        <v>439</v>
      </c>
      <c r="D21" s="42"/>
      <c r="E21" s="42"/>
      <c r="F21" s="42" t="s">
        <v>440</v>
      </c>
      <c r="G21" s="42">
        <v>2</v>
      </c>
      <c r="H21" s="42"/>
      <c r="I21" s="206"/>
    </row>
    <row r="22" spans="1:9" ht="12.75" customHeight="1">
      <c r="A22" s="353"/>
      <c r="B22" s="23">
        <f t="shared" si="3"/>
        <v>3</v>
      </c>
      <c r="C22" s="42" t="s">
        <v>441</v>
      </c>
      <c r="D22" s="42"/>
      <c r="E22" s="43"/>
      <c r="F22" s="42" t="s">
        <v>442</v>
      </c>
      <c r="G22" s="42">
        <v>3</v>
      </c>
      <c r="H22" s="42"/>
      <c r="I22" s="206"/>
    </row>
    <row r="23" spans="1:9" ht="12.75" customHeight="1">
      <c r="A23" s="353"/>
      <c r="B23" s="23">
        <f t="shared" si="3"/>
        <v>4</v>
      </c>
      <c r="C23" s="42" t="s">
        <v>443</v>
      </c>
      <c r="D23" s="42">
        <v>3</v>
      </c>
      <c r="E23" s="42"/>
      <c r="F23" s="42" t="s">
        <v>444</v>
      </c>
      <c r="G23" s="42">
        <v>1</v>
      </c>
      <c r="H23" s="42"/>
      <c r="I23" s="206"/>
    </row>
    <row r="24" spans="1:9" ht="12.75" customHeight="1">
      <c r="A24" s="353"/>
      <c r="B24" s="23">
        <f t="shared" si="3"/>
        <v>5</v>
      </c>
      <c r="C24" s="153" t="s">
        <v>445</v>
      </c>
      <c r="D24" s="42">
        <v>40</v>
      </c>
      <c r="E24" s="43"/>
      <c r="F24" s="42" t="s">
        <v>446</v>
      </c>
      <c r="G24" s="42">
        <v>11</v>
      </c>
      <c r="H24" s="43"/>
      <c r="I24" s="206"/>
    </row>
    <row r="25" spans="1:9" ht="12.75" customHeight="1">
      <c r="A25" s="353"/>
      <c r="B25" s="23">
        <f t="shared" si="3"/>
        <v>6</v>
      </c>
      <c r="C25" s="42" t="s">
        <v>447</v>
      </c>
      <c r="D25" s="42">
        <v>1</v>
      </c>
      <c r="E25" s="44"/>
      <c r="F25" s="42" t="s">
        <v>448</v>
      </c>
      <c r="G25" s="42">
        <v>5</v>
      </c>
      <c r="H25" s="42"/>
      <c r="I25" s="206"/>
    </row>
    <row r="26" spans="1:9" ht="12.75" customHeight="1">
      <c r="A26" s="353"/>
      <c r="B26" s="23">
        <f t="shared" si="3"/>
        <v>7</v>
      </c>
      <c r="C26" s="42" t="s">
        <v>449</v>
      </c>
      <c r="D26" s="42">
        <v>1</v>
      </c>
      <c r="E26" s="42">
        <v>1</v>
      </c>
      <c r="F26" s="42" t="s">
        <v>450</v>
      </c>
      <c r="G26" s="42">
        <v>2</v>
      </c>
      <c r="H26" s="42"/>
      <c r="I26" s="206"/>
    </row>
    <row r="27" spans="1:9" ht="12.75" customHeight="1">
      <c r="A27" s="353"/>
      <c r="B27" s="23">
        <f t="shared" si="3"/>
        <v>8</v>
      </c>
      <c r="C27" s="43" t="s">
        <v>451</v>
      </c>
      <c r="D27" s="43">
        <v>2</v>
      </c>
      <c r="E27" s="42"/>
      <c r="F27" s="42" t="s">
        <v>452</v>
      </c>
      <c r="G27" s="42">
        <v>2</v>
      </c>
      <c r="H27" s="42"/>
      <c r="I27" s="206"/>
    </row>
    <row r="28" spans="1:9" ht="12.75" customHeight="1">
      <c r="A28" s="353"/>
      <c r="B28" s="23">
        <f t="shared" si="3"/>
        <v>9</v>
      </c>
      <c r="C28" s="42" t="s">
        <v>453</v>
      </c>
      <c r="D28" s="42">
        <v>1</v>
      </c>
      <c r="E28" s="42"/>
      <c r="F28" s="42" t="s">
        <v>454</v>
      </c>
      <c r="G28" s="42">
        <v>2</v>
      </c>
      <c r="H28" s="42"/>
      <c r="I28" s="206"/>
    </row>
    <row r="29" spans="1:9" ht="12.75" customHeight="1">
      <c r="A29" s="353"/>
      <c r="B29" s="23">
        <f t="shared" si="3"/>
        <v>10</v>
      </c>
      <c r="C29" s="42" t="s">
        <v>455</v>
      </c>
      <c r="D29" s="42">
        <v>1</v>
      </c>
      <c r="E29" s="43"/>
      <c r="F29" s="42" t="s">
        <v>456</v>
      </c>
      <c r="G29" s="42">
        <v>2</v>
      </c>
      <c r="H29" s="42"/>
      <c r="I29" s="206"/>
    </row>
    <row r="30" spans="1:9" ht="12.75" customHeight="1">
      <c r="A30" s="353"/>
      <c r="B30" s="23">
        <f t="shared" si="3"/>
        <v>11</v>
      </c>
      <c r="C30" s="42" t="s">
        <v>457</v>
      </c>
      <c r="D30" s="42">
        <v>1</v>
      </c>
      <c r="E30" s="42">
        <v>1</v>
      </c>
      <c r="F30" s="42" t="s">
        <v>458</v>
      </c>
      <c r="G30" s="42">
        <v>1</v>
      </c>
      <c r="H30" s="43"/>
      <c r="I30" s="206"/>
    </row>
    <row r="31" spans="1:9" ht="12.75" customHeight="1">
      <c r="A31" s="353"/>
      <c r="B31" s="23">
        <f t="shared" si="3"/>
        <v>12</v>
      </c>
      <c r="C31" s="42" t="s">
        <v>459</v>
      </c>
      <c r="D31" s="42">
        <v>1</v>
      </c>
      <c r="E31" s="42">
        <v>1</v>
      </c>
      <c r="F31" s="42" t="s">
        <v>460</v>
      </c>
      <c r="G31" s="42">
        <v>15</v>
      </c>
      <c r="H31" s="42"/>
      <c r="I31" s="206"/>
    </row>
    <row r="32" spans="1:9" ht="12.75" customHeight="1">
      <c r="A32" s="353"/>
      <c r="B32" s="23">
        <f t="shared" si="3"/>
        <v>13</v>
      </c>
      <c r="C32" s="43" t="s">
        <v>461</v>
      </c>
      <c r="D32" s="43">
        <v>1</v>
      </c>
      <c r="E32" s="44"/>
      <c r="F32" s="42" t="s">
        <v>462</v>
      </c>
      <c r="G32" s="42">
        <v>1</v>
      </c>
      <c r="H32" s="42"/>
      <c r="I32" s="206"/>
    </row>
    <row r="33" spans="1:9" ht="12.75" customHeight="1">
      <c r="A33" s="353"/>
      <c r="B33" s="23">
        <f t="shared" si="3"/>
        <v>14</v>
      </c>
      <c r="C33" s="42" t="s">
        <v>463</v>
      </c>
      <c r="D33" s="42">
        <v>1</v>
      </c>
      <c r="E33" s="44"/>
      <c r="F33" s="42"/>
      <c r="G33" s="42"/>
      <c r="H33" s="42"/>
      <c r="I33" s="206"/>
    </row>
    <row r="34" spans="1:9" ht="12.75" customHeight="1">
      <c r="A34" s="353"/>
      <c r="B34" s="23">
        <f t="shared" si="3"/>
        <v>15</v>
      </c>
      <c r="C34" s="42" t="s">
        <v>464</v>
      </c>
      <c r="D34" s="42">
        <v>2</v>
      </c>
      <c r="E34" s="42"/>
      <c r="F34" s="42"/>
      <c r="G34" s="42"/>
      <c r="H34" s="42"/>
      <c r="I34" s="206"/>
    </row>
    <row r="35" spans="1:9" ht="12.75" customHeight="1">
      <c r="A35" s="353"/>
      <c r="B35" s="23">
        <f t="shared" si="3"/>
        <v>16</v>
      </c>
      <c r="C35" s="42" t="s">
        <v>465</v>
      </c>
      <c r="D35" s="42">
        <v>2</v>
      </c>
      <c r="E35" s="42"/>
      <c r="F35" s="42"/>
      <c r="G35" s="42"/>
      <c r="H35" s="42"/>
      <c r="I35" s="206"/>
    </row>
    <row r="36" spans="1:9" ht="12.75" customHeight="1">
      <c r="A36" s="353"/>
      <c r="B36" s="23">
        <f t="shared" si="3"/>
        <v>17</v>
      </c>
      <c r="C36" s="42" t="s">
        <v>466</v>
      </c>
      <c r="D36" s="42">
        <v>2</v>
      </c>
      <c r="E36" s="42"/>
      <c r="F36" s="42"/>
      <c r="G36" s="42"/>
      <c r="H36" s="43"/>
      <c r="I36" s="206"/>
    </row>
    <row r="37" spans="1:9" ht="12.75" customHeight="1">
      <c r="A37" s="353"/>
      <c r="B37" s="23">
        <f t="shared" si="3"/>
        <v>18</v>
      </c>
      <c r="C37" s="42" t="s">
        <v>467</v>
      </c>
      <c r="D37" s="42">
        <v>1</v>
      </c>
      <c r="E37" s="42"/>
      <c r="F37" s="42" t="s">
        <v>468</v>
      </c>
      <c r="G37" s="42"/>
      <c r="H37" s="44"/>
      <c r="I37" s="206"/>
    </row>
    <row r="38" spans="1:9" ht="12.75" customHeight="1">
      <c r="A38" s="353"/>
      <c r="B38" s="23">
        <f t="shared" si="3"/>
        <v>19</v>
      </c>
      <c r="C38" s="42" t="s">
        <v>469</v>
      </c>
      <c r="D38" s="42">
        <v>4</v>
      </c>
      <c r="E38" s="42">
        <v>1</v>
      </c>
      <c r="F38" s="42" t="s">
        <v>470</v>
      </c>
      <c r="G38" s="42"/>
      <c r="H38" s="42"/>
      <c r="I38" s="206"/>
    </row>
    <row r="39" spans="1:9" ht="12.75" customHeight="1">
      <c r="A39" s="353"/>
      <c r="B39" s="23">
        <f t="shared" si="3"/>
        <v>20</v>
      </c>
      <c r="C39" s="42" t="s">
        <v>471</v>
      </c>
      <c r="D39" s="42">
        <v>2</v>
      </c>
      <c r="E39" s="43">
        <v>1</v>
      </c>
      <c r="F39" s="42" t="s">
        <v>472</v>
      </c>
      <c r="G39" s="42"/>
      <c r="H39" s="42"/>
      <c r="I39" s="206"/>
    </row>
    <row r="40" spans="1:9" ht="12.75" customHeight="1">
      <c r="A40" s="353"/>
      <c r="B40" s="23">
        <f t="shared" si="3"/>
        <v>21</v>
      </c>
      <c r="C40" s="42" t="s">
        <v>473</v>
      </c>
      <c r="D40" s="42"/>
      <c r="E40" s="42"/>
      <c r="F40" s="42" t="s">
        <v>474</v>
      </c>
      <c r="G40" s="42"/>
      <c r="H40" s="42"/>
      <c r="I40" s="206"/>
    </row>
    <row r="41" spans="1:9" ht="12.75" customHeight="1">
      <c r="A41" s="353"/>
      <c r="B41" s="23">
        <f t="shared" si="3"/>
        <v>22</v>
      </c>
      <c r="C41" s="42" t="s">
        <v>475</v>
      </c>
      <c r="D41" s="42">
        <v>2</v>
      </c>
      <c r="E41" s="43">
        <v>1</v>
      </c>
      <c r="F41" s="42" t="s">
        <v>476</v>
      </c>
      <c r="G41" s="42"/>
      <c r="H41" s="42"/>
      <c r="I41" s="206"/>
    </row>
    <row r="42" spans="1:9" ht="12.75" customHeight="1">
      <c r="A42" s="353"/>
      <c r="B42" s="23">
        <f t="shared" si="3"/>
        <v>23</v>
      </c>
      <c r="C42" s="42" t="s">
        <v>477</v>
      </c>
      <c r="D42" s="42">
        <v>3</v>
      </c>
      <c r="E42" s="43">
        <v>1</v>
      </c>
      <c r="F42" s="42" t="s">
        <v>478</v>
      </c>
      <c r="G42" s="42"/>
      <c r="H42" s="43"/>
      <c r="I42" s="206"/>
    </row>
    <row r="43" spans="1:9" ht="12.75" customHeight="1">
      <c r="A43" s="353"/>
      <c r="B43" s="23">
        <f t="shared" si="3"/>
        <v>24</v>
      </c>
      <c r="C43" s="42" t="s">
        <v>479</v>
      </c>
      <c r="D43" s="42">
        <v>1</v>
      </c>
      <c r="E43" s="43"/>
      <c r="F43" s="42" t="s">
        <v>480</v>
      </c>
      <c r="G43" s="42"/>
      <c r="H43" s="42"/>
      <c r="I43" s="206"/>
    </row>
    <row r="44" spans="1:9" ht="12.75" customHeight="1">
      <c r="A44" s="353"/>
      <c r="B44" s="23">
        <f t="shared" si="3"/>
        <v>25</v>
      </c>
      <c r="C44" s="43" t="s">
        <v>481</v>
      </c>
      <c r="D44" s="42">
        <v>1</v>
      </c>
      <c r="E44" s="42">
        <v>1</v>
      </c>
      <c r="F44" s="42" t="s">
        <v>482</v>
      </c>
      <c r="G44" s="42"/>
      <c r="H44" s="42"/>
      <c r="I44" s="206"/>
    </row>
    <row r="45" spans="1:9" ht="12.75" customHeight="1">
      <c r="A45" s="353"/>
      <c r="B45" s="23">
        <f t="shared" si="3"/>
        <v>26</v>
      </c>
      <c r="C45" s="42" t="s">
        <v>483</v>
      </c>
      <c r="D45" s="42">
        <v>2</v>
      </c>
      <c r="E45" s="42"/>
      <c r="F45" s="42" t="s">
        <v>484</v>
      </c>
      <c r="G45" s="42"/>
      <c r="H45" s="42"/>
      <c r="I45" s="206"/>
    </row>
    <row r="46" spans="1:9" ht="12.75" customHeight="1">
      <c r="A46" s="353"/>
      <c r="B46" s="23">
        <f t="shared" si="3"/>
        <v>27</v>
      </c>
      <c r="C46" s="42" t="s">
        <v>485</v>
      </c>
      <c r="D46" s="42">
        <v>2</v>
      </c>
      <c r="E46" s="42"/>
      <c r="F46" s="42" t="s">
        <v>439</v>
      </c>
      <c r="G46" s="42"/>
      <c r="H46" s="42"/>
      <c r="I46" s="206"/>
    </row>
    <row r="47" spans="1:9" ht="12.75" customHeight="1">
      <c r="A47" s="353"/>
      <c r="B47" s="23">
        <f t="shared" si="3"/>
        <v>28</v>
      </c>
      <c r="C47" s="42" t="s">
        <v>486</v>
      </c>
      <c r="D47" s="42">
        <v>1</v>
      </c>
      <c r="E47" s="42"/>
      <c r="F47" s="42" t="s">
        <v>487</v>
      </c>
      <c r="G47" s="42"/>
      <c r="H47" s="42"/>
      <c r="I47" s="206"/>
    </row>
    <row r="48" spans="1:9" ht="12.75" customHeight="1">
      <c r="A48" s="353"/>
      <c r="B48" s="23">
        <f t="shared" si="3"/>
        <v>29</v>
      </c>
      <c r="C48" s="42" t="s">
        <v>488</v>
      </c>
      <c r="D48" s="42">
        <v>1</v>
      </c>
      <c r="E48" s="42"/>
      <c r="F48" s="42" t="s">
        <v>489</v>
      </c>
      <c r="G48" s="42"/>
      <c r="H48" s="42"/>
      <c r="I48" s="206"/>
    </row>
    <row r="49" spans="1:9" ht="12.75" customHeight="1">
      <c r="A49" s="353"/>
      <c r="B49" s="23">
        <f t="shared" si="3"/>
        <v>30</v>
      </c>
      <c r="C49" s="42" t="s">
        <v>490</v>
      </c>
      <c r="D49" s="42">
        <v>1</v>
      </c>
      <c r="E49" s="42"/>
      <c r="F49" s="42" t="s">
        <v>455</v>
      </c>
      <c r="G49" s="42"/>
      <c r="H49" s="42"/>
      <c r="I49" s="154" t="s">
        <v>491</v>
      </c>
    </row>
    <row r="50" spans="1:10" ht="12.75" customHeight="1">
      <c r="A50" s="353"/>
      <c r="B50" s="362" t="s">
        <v>492</v>
      </c>
      <c r="C50" s="364"/>
      <c r="D50" s="45">
        <f>SUM(D20:D49)</f>
        <v>95</v>
      </c>
      <c r="E50" s="45">
        <f>SUM(E20:E49)</f>
        <v>8</v>
      </c>
      <c r="F50" s="22" t="s">
        <v>492</v>
      </c>
      <c r="G50" s="45">
        <f>SUM(G20:G49)</f>
        <v>48</v>
      </c>
      <c r="H50" s="45">
        <f>SUM(H20:H49)</f>
        <v>0</v>
      </c>
      <c r="I50" s="154">
        <f>D50+G50</f>
        <v>143</v>
      </c>
      <c r="J50" s="45" t="s">
        <v>435</v>
      </c>
    </row>
    <row r="51" spans="1:10" s="29" customFormat="1" ht="12.75" customHeight="1">
      <c r="A51" s="353"/>
      <c r="B51" s="46"/>
      <c r="C51" s="47" t="s">
        <v>493</v>
      </c>
      <c r="D51" s="48">
        <v>3</v>
      </c>
      <c r="E51" s="49" t="s">
        <v>494</v>
      </c>
      <c r="F51" s="50"/>
      <c r="G51" s="51" t="s">
        <v>495</v>
      </c>
      <c r="H51" s="52" t="s">
        <v>496</v>
      </c>
      <c r="I51" s="154">
        <f>E50+H50</f>
        <v>8</v>
      </c>
      <c r="J51" s="45" t="s">
        <v>436</v>
      </c>
    </row>
    <row r="52" spans="1:9" ht="12.75" customHeight="1">
      <c r="A52" s="353"/>
      <c r="B52" s="23"/>
      <c r="C52" s="355" t="s">
        <v>497</v>
      </c>
      <c r="D52" s="356"/>
      <c r="E52" s="357"/>
      <c r="F52" s="355" t="s">
        <v>498</v>
      </c>
      <c r="G52" s="356"/>
      <c r="H52" s="357"/>
      <c r="I52" s="206"/>
    </row>
    <row r="53" spans="1:9" ht="12.75" customHeight="1">
      <c r="A53" s="353"/>
      <c r="B53" s="23" t="s">
        <v>433</v>
      </c>
      <c r="C53" s="45" t="s">
        <v>434</v>
      </c>
      <c r="D53" s="45" t="s">
        <v>499</v>
      </c>
      <c r="E53" s="45" t="s">
        <v>436</v>
      </c>
      <c r="F53" s="45" t="s">
        <v>434</v>
      </c>
      <c r="G53" s="45" t="s">
        <v>499</v>
      </c>
      <c r="H53" s="45" t="s">
        <v>436</v>
      </c>
      <c r="I53" s="206"/>
    </row>
    <row r="54" spans="1:9" ht="12.75" customHeight="1">
      <c r="A54" s="353"/>
      <c r="B54" s="23">
        <v>1</v>
      </c>
      <c r="C54" s="42" t="s">
        <v>500</v>
      </c>
      <c r="D54" s="42">
        <v>26</v>
      </c>
      <c r="E54" s="42">
        <v>1</v>
      </c>
      <c r="F54" s="42" t="s">
        <v>501</v>
      </c>
      <c r="G54" s="42">
        <v>65</v>
      </c>
      <c r="H54" s="42">
        <v>30</v>
      </c>
      <c r="I54" s="206"/>
    </row>
    <row r="55" spans="1:9" ht="12.75" customHeight="1">
      <c r="A55" s="353"/>
      <c r="B55" s="23">
        <f aca="true" t="shared" si="4" ref="B55:B61">B54+1</f>
        <v>2</v>
      </c>
      <c r="C55" s="42" t="s">
        <v>459</v>
      </c>
      <c r="D55" s="42">
        <v>9</v>
      </c>
      <c r="E55" s="42">
        <v>1</v>
      </c>
      <c r="F55" s="42" t="s">
        <v>453</v>
      </c>
      <c r="G55" s="42">
        <v>1</v>
      </c>
      <c r="H55" s="42">
        <v>1</v>
      </c>
      <c r="I55" s="206"/>
    </row>
    <row r="56" spans="1:9" ht="12.75" customHeight="1">
      <c r="A56" s="353"/>
      <c r="B56" s="23">
        <f t="shared" si="4"/>
        <v>3</v>
      </c>
      <c r="C56" s="43" t="s">
        <v>481</v>
      </c>
      <c r="D56" s="42">
        <v>12</v>
      </c>
      <c r="E56" s="42">
        <v>1</v>
      </c>
      <c r="F56" s="42" t="s">
        <v>502</v>
      </c>
      <c r="G56" s="42">
        <v>1</v>
      </c>
      <c r="H56" s="42">
        <v>1</v>
      </c>
      <c r="I56" s="206"/>
    </row>
    <row r="57" spans="1:9" ht="12.75" customHeight="1">
      <c r="A57" s="353"/>
      <c r="B57" s="23">
        <f t="shared" si="4"/>
        <v>4</v>
      </c>
      <c r="C57" s="42" t="s">
        <v>469</v>
      </c>
      <c r="D57" s="42">
        <v>18</v>
      </c>
      <c r="E57" s="42"/>
      <c r="F57" s="42" t="s">
        <v>449</v>
      </c>
      <c r="G57" s="42">
        <v>4</v>
      </c>
      <c r="H57" s="42">
        <v>1</v>
      </c>
      <c r="I57" s="206"/>
    </row>
    <row r="58" spans="1:9" ht="12.75" customHeight="1">
      <c r="A58" s="353"/>
      <c r="B58" s="23">
        <f t="shared" si="4"/>
        <v>5</v>
      </c>
      <c r="C58" s="42" t="s">
        <v>471</v>
      </c>
      <c r="D58" s="42">
        <v>2</v>
      </c>
      <c r="E58" s="42"/>
      <c r="F58" s="42" t="s">
        <v>457</v>
      </c>
      <c r="G58" s="42">
        <v>3</v>
      </c>
      <c r="H58" s="42">
        <v>1</v>
      </c>
      <c r="I58" s="206"/>
    </row>
    <row r="59" spans="1:9" ht="12.75" customHeight="1">
      <c r="A59" s="353"/>
      <c r="B59" s="23">
        <f t="shared" si="4"/>
        <v>6</v>
      </c>
      <c r="C59" s="42" t="s">
        <v>475</v>
      </c>
      <c r="D59" s="42">
        <v>8</v>
      </c>
      <c r="E59" s="42"/>
      <c r="F59" s="42" t="s">
        <v>501</v>
      </c>
      <c r="G59" s="42">
        <v>31</v>
      </c>
      <c r="H59" s="42"/>
      <c r="I59" s="206"/>
    </row>
    <row r="60" spans="1:9" ht="12.75" customHeight="1">
      <c r="A60" s="353"/>
      <c r="B60" s="23">
        <f t="shared" si="4"/>
        <v>7</v>
      </c>
      <c r="C60" s="42" t="s">
        <v>477</v>
      </c>
      <c r="D60" s="42">
        <v>21</v>
      </c>
      <c r="E60" s="42"/>
      <c r="F60" s="42"/>
      <c r="G60" s="42"/>
      <c r="H60" s="42"/>
      <c r="I60" s="206"/>
    </row>
    <row r="61" spans="1:9" ht="12.75" customHeight="1">
      <c r="A61" s="353"/>
      <c r="B61" s="23">
        <f t="shared" si="4"/>
        <v>8</v>
      </c>
      <c r="C61" s="43"/>
      <c r="D61" s="42"/>
      <c r="E61" s="42"/>
      <c r="F61" s="42"/>
      <c r="G61" s="42"/>
      <c r="H61" s="42"/>
      <c r="I61" s="206"/>
    </row>
    <row r="62" spans="1:9" ht="12.75" customHeight="1">
      <c r="A62" s="354"/>
      <c r="B62" s="362" t="s">
        <v>429</v>
      </c>
      <c r="C62" s="364"/>
      <c r="D62" s="45">
        <f>SUM(D54:D61)</f>
        <v>96</v>
      </c>
      <c r="E62" s="45">
        <f>SUM(E54:E61)</f>
        <v>3</v>
      </c>
      <c r="F62" s="45" t="s">
        <v>429</v>
      </c>
      <c r="G62" s="45">
        <f>SUM(G54:G61)</f>
        <v>105</v>
      </c>
      <c r="H62" s="45">
        <f>SUM(H54:H61)</f>
        <v>34</v>
      </c>
      <c r="I62" s="206"/>
    </row>
    <row r="63" spans="1:9" ht="12.75" customHeight="1">
      <c r="A63" s="352" t="s">
        <v>431</v>
      </c>
      <c r="B63" s="23"/>
      <c r="C63" s="362" t="s">
        <v>503</v>
      </c>
      <c r="D63" s="363"/>
      <c r="E63" s="364"/>
      <c r="F63" s="355" t="s">
        <v>504</v>
      </c>
      <c r="G63" s="356"/>
      <c r="H63" s="357"/>
      <c r="I63" s="206"/>
    </row>
    <row r="64" spans="1:9" ht="12.75" customHeight="1">
      <c r="A64" s="353"/>
      <c r="B64" s="23" t="s">
        <v>433</v>
      </c>
      <c r="C64" s="23" t="s">
        <v>434</v>
      </c>
      <c r="D64" s="23" t="s">
        <v>435</v>
      </c>
      <c r="E64" s="23" t="s">
        <v>436</v>
      </c>
      <c r="F64" s="45" t="s">
        <v>505</v>
      </c>
      <c r="G64" s="45" t="s">
        <v>434</v>
      </c>
      <c r="H64" s="45" t="s">
        <v>506</v>
      </c>
      <c r="I64" s="206"/>
    </row>
    <row r="65" spans="1:9" ht="12.75" customHeight="1">
      <c r="A65" s="353"/>
      <c r="B65" s="23">
        <v>1</v>
      </c>
      <c r="C65" s="155" t="s">
        <v>507</v>
      </c>
      <c r="D65" s="42">
        <v>3</v>
      </c>
      <c r="E65" s="42"/>
      <c r="F65" s="156">
        <v>40127</v>
      </c>
      <c r="G65" s="42" t="s">
        <v>508</v>
      </c>
      <c r="H65" s="42">
        <v>8</v>
      </c>
      <c r="I65" s="206"/>
    </row>
    <row r="66" spans="1:9" ht="12.75" customHeight="1">
      <c r="A66" s="353"/>
      <c r="B66" s="23">
        <f aca="true" t="shared" si="5" ref="B66:B103">B65+1</f>
        <v>2</v>
      </c>
      <c r="C66" s="42" t="s">
        <v>509</v>
      </c>
      <c r="D66" s="42">
        <v>3</v>
      </c>
      <c r="E66" s="42"/>
      <c r="F66" s="156">
        <v>40128</v>
      </c>
      <c r="G66" s="42" t="s">
        <v>510</v>
      </c>
      <c r="H66" s="42">
        <v>4</v>
      </c>
      <c r="I66" s="206"/>
    </row>
    <row r="67" spans="1:9" ht="12.75" customHeight="1">
      <c r="A67" s="353"/>
      <c r="B67" s="23">
        <f t="shared" si="5"/>
        <v>3</v>
      </c>
      <c r="C67" s="42" t="s">
        <v>511</v>
      </c>
      <c r="D67" s="42">
        <v>2</v>
      </c>
      <c r="E67" s="42"/>
      <c r="F67" s="156">
        <v>40157</v>
      </c>
      <c r="G67" s="42" t="s">
        <v>512</v>
      </c>
      <c r="H67" s="42">
        <v>1</v>
      </c>
      <c r="I67" s="206"/>
    </row>
    <row r="68" spans="1:9" ht="12.75" customHeight="1">
      <c r="A68" s="353"/>
      <c r="B68" s="23">
        <f t="shared" si="5"/>
        <v>4</v>
      </c>
      <c r="C68" s="42" t="s">
        <v>513</v>
      </c>
      <c r="D68" s="42">
        <v>3</v>
      </c>
      <c r="E68" s="42"/>
      <c r="F68" s="156">
        <v>40158</v>
      </c>
      <c r="G68" s="42" t="s">
        <v>514</v>
      </c>
      <c r="H68" s="42">
        <v>4</v>
      </c>
      <c r="I68" s="206"/>
    </row>
    <row r="69" spans="1:9" ht="12.75" customHeight="1">
      <c r="A69" s="353"/>
      <c r="B69" s="23">
        <f t="shared" si="5"/>
        <v>5</v>
      </c>
      <c r="C69" s="42" t="s">
        <v>515</v>
      </c>
      <c r="D69" s="42">
        <v>3</v>
      </c>
      <c r="E69" s="42"/>
      <c r="F69" s="156">
        <v>40257</v>
      </c>
      <c r="G69" s="42" t="s">
        <v>516</v>
      </c>
      <c r="H69" s="42">
        <v>2</v>
      </c>
      <c r="I69" s="206"/>
    </row>
    <row r="70" spans="1:9" ht="12.75" customHeight="1">
      <c r="A70" s="353"/>
      <c r="B70" s="23">
        <f t="shared" si="5"/>
        <v>6</v>
      </c>
      <c r="C70" s="42" t="s">
        <v>517</v>
      </c>
      <c r="D70" s="42">
        <v>5</v>
      </c>
      <c r="E70" s="42"/>
      <c r="F70" s="156">
        <v>40290</v>
      </c>
      <c r="G70" s="42" t="s">
        <v>518</v>
      </c>
      <c r="H70" s="42">
        <v>5</v>
      </c>
      <c r="I70" s="206"/>
    </row>
    <row r="71" spans="1:9" ht="12.75" customHeight="1">
      <c r="A71" s="353"/>
      <c r="B71" s="23">
        <f t="shared" si="5"/>
        <v>7</v>
      </c>
      <c r="C71" s="42" t="s">
        <v>519</v>
      </c>
      <c r="D71" s="42">
        <v>3</v>
      </c>
      <c r="E71" s="42"/>
      <c r="F71" s="156" t="s">
        <v>520</v>
      </c>
      <c r="G71" s="42" t="s">
        <v>521</v>
      </c>
      <c r="H71" s="42">
        <v>1</v>
      </c>
      <c r="I71" s="206"/>
    </row>
    <row r="72" spans="1:9" ht="12.75" customHeight="1">
      <c r="A72" s="353"/>
      <c r="B72" s="23">
        <f t="shared" si="5"/>
        <v>8</v>
      </c>
      <c r="C72" s="42" t="s">
        <v>522</v>
      </c>
      <c r="D72" s="42">
        <v>2</v>
      </c>
      <c r="E72" s="155">
        <v>1</v>
      </c>
      <c r="F72" s="156" t="s">
        <v>523</v>
      </c>
      <c r="G72" s="42" t="s">
        <v>524</v>
      </c>
      <c r="H72" s="42">
        <v>1</v>
      </c>
      <c r="I72" s="206"/>
    </row>
    <row r="73" spans="1:9" ht="12.75" customHeight="1">
      <c r="A73" s="353"/>
      <c r="B73" s="23">
        <f t="shared" si="5"/>
        <v>9</v>
      </c>
      <c r="C73" s="42" t="s">
        <v>525</v>
      </c>
      <c r="D73" s="42">
        <v>1</v>
      </c>
      <c r="E73" s="42"/>
      <c r="F73" s="156">
        <v>40334</v>
      </c>
      <c r="G73" s="42" t="s">
        <v>526</v>
      </c>
      <c r="H73" s="42">
        <v>7</v>
      </c>
      <c r="I73" s="206"/>
    </row>
    <row r="74" spans="1:9" ht="12.75" customHeight="1">
      <c r="A74" s="353"/>
      <c r="B74" s="23">
        <f t="shared" si="5"/>
        <v>10</v>
      </c>
      <c r="C74" s="42" t="s">
        <v>527</v>
      </c>
      <c r="D74" s="42">
        <v>3</v>
      </c>
      <c r="E74" s="42"/>
      <c r="F74" s="156">
        <v>40334</v>
      </c>
      <c r="G74" s="42" t="s">
        <v>528</v>
      </c>
      <c r="H74" s="42">
        <v>3</v>
      </c>
      <c r="I74" s="206"/>
    </row>
    <row r="75" spans="1:9" ht="12.75" customHeight="1">
      <c r="A75" s="353"/>
      <c r="B75" s="23">
        <f t="shared" si="5"/>
        <v>11</v>
      </c>
      <c r="C75" s="42" t="s">
        <v>529</v>
      </c>
      <c r="D75" s="42">
        <v>2</v>
      </c>
      <c r="E75" s="42"/>
      <c r="F75" s="156">
        <v>40406</v>
      </c>
      <c r="G75" s="42" t="s">
        <v>530</v>
      </c>
      <c r="H75" s="42">
        <v>3</v>
      </c>
      <c r="I75" s="206"/>
    </row>
    <row r="76" spans="1:9" ht="12.75" customHeight="1">
      <c r="A76" s="353"/>
      <c r="B76" s="23">
        <f t="shared" si="5"/>
        <v>12</v>
      </c>
      <c r="C76" s="42" t="s">
        <v>531</v>
      </c>
      <c r="D76" s="42">
        <v>2</v>
      </c>
      <c r="E76" s="42"/>
      <c r="F76" s="156">
        <v>40412</v>
      </c>
      <c r="G76" s="42" t="s">
        <v>532</v>
      </c>
      <c r="H76" s="42">
        <v>1</v>
      </c>
      <c r="I76" s="206"/>
    </row>
    <row r="77" spans="1:9" ht="12.75" customHeight="1">
      <c r="A77" s="353"/>
      <c r="B77" s="23">
        <f t="shared" si="5"/>
        <v>13</v>
      </c>
      <c r="C77" s="42" t="s">
        <v>533</v>
      </c>
      <c r="D77" s="42">
        <v>1</v>
      </c>
      <c r="E77" s="42"/>
      <c r="F77" s="156">
        <v>40445</v>
      </c>
      <c r="G77" s="42" t="s">
        <v>534</v>
      </c>
      <c r="H77" s="42">
        <v>8</v>
      </c>
      <c r="I77" s="206"/>
    </row>
    <row r="78" spans="1:9" ht="12.75" customHeight="1">
      <c r="A78" s="353"/>
      <c r="B78" s="23">
        <f t="shared" si="5"/>
        <v>14</v>
      </c>
      <c r="C78" s="42" t="s">
        <v>535</v>
      </c>
      <c r="D78" s="42">
        <v>2</v>
      </c>
      <c r="E78" s="42"/>
      <c r="F78" s="156">
        <v>40446</v>
      </c>
      <c r="G78" s="42" t="s">
        <v>536</v>
      </c>
      <c r="H78" s="42">
        <v>3</v>
      </c>
      <c r="I78" s="206"/>
    </row>
    <row r="79" spans="1:9" ht="12.75" customHeight="1">
      <c r="A79" s="353"/>
      <c r="B79" s="23">
        <f t="shared" si="5"/>
        <v>15</v>
      </c>
      <c r="C79" s="42" t="s">
        <v>537</v>
      </c>
      <c r="D79" s="42">
        <v>6</v>
      </c>
      <c r="E79" s="42"/>
      <c r="F79" s="156">
        <v>40448</v>
      </c>
      <c r="G79" s="42" t="s">
        <v>538</v>
      </c>
      <c r="H79" s="42">
        <v>5</v>
      </c>
      <c r="I79" s="206"/>
    </row>
    <row r="80" spans="1:9" ht="12.75" customHeight="1">
      <c r="A80" s="353"/>
      <c r="B80" s="23">
        <f t="shared" si="5"/>
        <v>16</v>
      </c>
      <c r="C80" s="42" t="s">
        <v>539</v>
      </c>
      <c r="D80" s="42">
        <v>1</v>
      </c>
      <c r="E80" s="42"/>
      <c r="F80" s="156">
        <v>40447</v>
      </c>
      <c r="G80" s="42" t="s">
        <v>540</v>
      </c>
      <c r="H80" s="42">
        <v>1</v>
      </c>
      <c r="I80" s="206"/>
    </row>
    <row r="81" spans="1:9" ht="12.75" customHeight="1">
      <c r="A81" s="353"/>
      <c r="B81" s="23">
        <f t="shared" si="5"/>
        <v>17</v>
      </c>
      <c r="C81" s="42" t="s">
        <v>541</v>
      </c>
      <c r="D81" s="42">
        <v>1</v>
      </c>
      <c r="E81" s="42"/>
      <c r="F81" s="156">
        <v>40462</v>
      </c>
      <c r="G81" s="42" t="s">
        <v>542</v>
      </c>
      <c r="H81" s="42">
        <v>1</v>
      </c>
      <c r="I81" s="206"/>
    </row>
    <row r="82" spans="1:9" ht="12.75" customHeight="1">
      <c r="A82" s="353"/>
      <c r="B82" s="23">
        <f t="shared" si="5"/>
        <v>18</v>
      </c>
      <c r="C82" s="42" t="s">
        <v>543</v>
      </c>
      <c r="D82" s="42">
        <v>4</v>
      </c>
      <c r="E82" s="42"/>
      <c r="F82" s="156">
        <v>40463</v>
      </c>
      <c r="G82" s="42" t="s">
        <v>544</v>
      </c>
      <c r="H82" s="42">
        <v>1</v>
      </c>
      <c r="I82" s="206"/>
    </row>
    <row r="83" spans="1:9" ht="12.75" customHeight="1">
      <c r="A83" s="353"/>
      <c r="B83" s="23">
        <f t="shared" si="5"/>
        <v>19</v>
      </c>
      <c r="C83" s="42" t="s">
        <v>545</v>
      </c>
      <c r="D83" s="42">
        <v>1</v>
      </c>
      <c r="E83" s="42"/>
      <c r="F83" s="156"/>
      <c r="G83" s="42"/>
      <c r="H83" s="42"/>
      <c r="I83" s="206"/>
    </row>
    <row r="84" spans="1:9" ht="12.75" customHeight="1">
      <c r="A84" s="353"/>
      <c r="B84" s="23">
        <f t="shared" si="5"/>
        <v>20</v>
      </c>
      <c r="C84" s="42" t="s">
        <v>546</v>
      </c>
      <c r="D84" s="42">
        <v>5</v>
      </c>
      <c r="E84" s="42"/>
      <c r="F84" s="156"/>
      <c r="G84" s="42"/>
      <c r="H84" s="42"/>
      <c r="I84" s="206"/>
    </row>
    <row r="85" spans="1:9" ht="12.75" customHeight="1">
      <c r="A85" s="353"/>
      <c r="B85" s="23">
        <f t="shared" si="5"/>
        <v>21</v>
      </c>
      <c r="C85" s="42" t="s">
        <v>547</v>
      </c>
      <c r="D85" s="42">
        <v>3</v>
      </c>
      <c r="E85" s="42"/>
      <c r="F85" s="156"/>
      <c r="G85" s="42"/>
      <c r="H85" s="42"/>
      <c r="I85" s="206"/>
    </row>
    <row r="86" spans="1:9" ht="12.75" customHeight="1" thickBot="1">
      <c r="A86" s="353"/>
      <c r="B86" s="194">
        <f t="shared" si="5"/>
        <v>22</v>
      </c>
      <c r="C86" s="155" t="s">
        <v>548</v>
      </c>
      <c r="D86" s="42">
        <v>2</v>
      </c>
      <c r="E86" s="42"/>
      <c r="F86" s="365" t="s">
        <v>429</v>
      </c>
      <c r="G86" s="366"/>
      <c r="H86" s="157">
        <f>SUM(H65:H85)</f>
        <v>59</v>
      </c>
      <c r="I86" s="206"/>
    </row>
    <row r="87" spans="1:9" ht="12.75" customHeight="1">
      <c r="A87" s="353"/>
      <c r="B87" s="23">
        <f t="shared" si="5"/>
        <v>23</v>
      </c>
      <c r="C87" s="42" t="s">
        <v>549</v>
      </c>
      <c r="D87" s="42">
        <v>1</v>
      </c>
      <c r="E87" s="53"/>
      <c r="F87" s="158" t="s">
        <v>550</v>
      </c>
      <c r="G87" s="159">
        <v>1</v>
      </c>
      <c r="H87" s="160"/>
      <c r="I87" s="206"/>
    </row>
    <row r="88" spans="1:9" ht="12.75" customHeight="1">
      <c r="A88" s="353"/>
      <c r="B88" s="23">
        <f t="shared" si="5"/>
        <v>24</v>
      </c>
      <c r="C88" s="42" t="s">
        <v>551</v>
      </c>
      <c r="D88" s="42">
        <v>1</v>
      </c>
      <c r="E88" s="42"/>
      <c r="F88" s="156" t="s">
        <v>552</v>
      </c>
      <c r="G88" s="42">
        <v>2</v>
      </c>
      <c r="H88" s="161"/>
      <c r="I88" s="206"/>
    </row>
    <row r="89" spans="1:9" ht="12.75" customHeight="1">
      <c r="A89" s="353"/>
      <c r="B89" s="23">
        <f t="shared" si="5"/>
        <v>25</v>
      </c>
      <c r="C89" s="42" t="s">
        <v>553</v>
      </c>
      <c r="D89" s="42">
        <v>1</v>
      </c>
      <c r="E89" s="42"/>
      <c r="F89" s="156" t="s">
        <v>554</v>
      </c>
      <c r="G89" s="42">
        <v>1</v>
      </c>
      <c r="H89" s="161"/>
      <c r="I89" s="206"/>
    </row>
    <row r="90" spans="1:9" ht="12.75" customHeight="1">
      <c r="A90" s="353"/>
      <c r="B90" s="23">
        <f t="shared" si="5"/>
        <v>26</v>
      </c>
      <c r="C90" s="42" t="s">
        <v>555</v>
      </c>
      <c r="D90" s="42">
        <v>2</v>
      </c>
      <c r="E90" s="42"/>
      <c r="F90" s="42"/>
      <c r="G90" s="42"/>
      <c r="H90" s="161"/>
      <c r="I90" s="206"/>
    </row>
    <row r="91" spans="1:9" ht="12.75" customHeight="1">
      <c r="A91" s="353"/>
      <c r="B91" s="23">
        <f t="shared" si="5"/>
        <v>27</v>
      </c>
      <c r="C91" s="42" t="s">
        <v>556</v>
      </c>
      <c r="D91" s="42">
        <v>1</v>
      </c>
      <c r="E91" s="42"/>
      <c r="F91" s="42"/>
      <c r="G91" s="42"/>
      <c r="H91" s="161"/>
      <c r="I91" s="206"/>
    </row>
    <row r="92" spans="1:9" ht="12.75" customHeight="1">
      <c r="A92" s="353"/>
      <c r="B92" s="23">
        <f t="shared" si="5"/>
        <v>28</v>
      </c>
      <c r="C92" s="42" t="s">
        <v>557</v>
      </c>
      <c r="D92" s="42">
        <v>1</v>
      </c>
      <c r="E92" s="42">
        <v>1</v>
      </c>
      <c r="F92" s="42"/>
      <c r="G92" s="42"/>
      <c r="H92" s="161"/>
      <c r="I92" s="206"/>
    </row>
    <row r="93" spans="1:9" ht="12.75" customHeight="1">
      <c r="A93" s="353"/>
      <c r="B93" s="23">
        <f t="shared" si="5"/>
        <v>29</v>
      </c>
      <c r="C93" s="42" t="s">
        <v>558</v>
      </c>
      <c r="D93" s="42">
        <v>1</v>
      </c>
      <c r="E93" s="42"/>
      <c r="F93" s="42"/>
      <c r="G93" s="42"/>
      <c r="H93" s="161"/>
      <c r="I93" s="206"/>
    </row>
    <row r="94" spans="1:9" ht="12.75" customHeight="1">
      <c r="A94" s="353"/>
      <c r="B94" s="23">
        <f t="shared" si="5"/>
        <v>30</v>
      </c>
      <c r="C94" s="162" t="s">
        <v>559</v>
      </c>
      <c r="D94" s="155">
        <v>2</v>
      </c>
      <c r="E94" s="42"/>
      <c r="F94" s="42"/>
      <c r="G94" s="42"/>
      <c r="H94" s="161"/>
      <c r="I94" s="206"/>
    </row>
    <row r="95" spans="1:9" ht="12.75" customHeight="1">
      <c r="A95" s="353"/>
      <c r="B95" s="23">
        <f t="shared" si="5"/>
        <v>31</v>
      </c>
      <c r="C95" s="155" t="s">
        <v>560</v>
      </c>
      <c r="D95" s="155">
        <v>1</v>
      </c>
      <c r="E95" s="42"/>
      <c r="F95" s="42"/>
      <c r="G95" s="42"/>
      <c r="H95" s="161"/>
      <c r="I95" s="206"/>
    </row>
    <row r="96" spans="1:9" ht="12.75" customHeight="1">
      <c r="A96" s="353"/>
      <c r="B96" s="23">
        <f t="shared" si="5"/>
        <v>32</v>
      </c>
      <c r="C96" s="155" t="s">
        <v>561</v>
      </c>
      <c r="D96" s="155">
        <v>1</v>
      </c>
      <c r="E96" s="42"/>
      <c r="F96" s="42"/>
      <c r="G96" s="42"/>
      <c r="H96" s="161"/>
      <c r="I96" s="206"/>
    </row>
    <row r="97" spans="1:9" ht="12.75" customHeight="1">
      <c r="A97" s="353"/>
      <c r="B97" s="23">
        <f t="shared" si="5"/>
        <v>33</v>
      </c>
      <c r="C97" s="155" t="s">
        <v>550</v>
      </c>
      <c r="D97" s="155">
        <v>3</v>
      </c>
      <c r="E97" s="42"/>
      <c r="F97" s="42"/>
      <c r="G97" s="42"/>
      <c r="H97" s="161"/>
      <c r="I97" s="206"/>
    </row>
    <row r="98" spans="1:9" ht="12.75" customHeight="1" thickBot="1">
      <c r="A98" s="353"/>
      <c r="B98" s="23">
        <f t="shared" si="5"/>
        <v>34</v>
      </c>
      <c r="C98" s="155" t="s">
        <v>562</v>
      </c>
      <c r="D98" s="155">
        <v>1</v>
      </c>
      <c r="E98" s="42"/>
      <c r="F98" s="163" t="s">
        <v>563</v>
      </c>
      <c r="G98" s="164">
        <f>SUM(G87:G97)+D104</f>
        <v>90</v>
      </c>
      <c r="H98" s="165">
        <f>SUM(H87:H97)+E104</f>
        <v>2</v>
      </c>
      <c r="I98" s="206"/>
    </row>
    <row r="99" spans="1:9" ht="12.75" customHeight="1">
      <c r="A99" s="353"/>
      <c r="B99" s="23">
        <f t="shared" si="5"/>
        <v>35</v>
      </c>
      <c r="C99" s="42" t="s">
        <v>564</v>
      </c>
      <c r="D99" s="42">
        <v>5</v>
      </c>
      <c r="E99" s="42"/>
      <c r="F99" s="367" t="s">
        <v>565</v>
      </c>
      <c r="G99" s="368"/>
      <c r="H99" s="369"/>
      <c r="I99" s="206"/>
    </row>
    <row r="100" spans="1:9" ht="12.75" customHeight="1">
      <c r="A100" s="353"/>
      <c r="B100" s="23">
        <f t="shared" si="5"/>
        <v>36</v>
      </c>
      <c r="C100" s="42" t="s">
        <v>566</v>
      </c>
      <c r="D100" s="42">
        <v>3</v>
      </c>
      <c r="E100" s="42"/>
      <c r="F100" s="23" t="s">
        <v>567</v>
      </c>
      <c r="G100" s="23" t="s">
        <v>568</v>
      </c>
      <c r="H100" s="23" t="s">
        <v>569</v>
      </c>
      <c r="I100" s="206"/>
    </row>
    <row r="101" spans="1:9" ht="12.75" customHeight="1">
      <c r="A101" s="353"/>
      <c r="B101" s="23">
        <f t="shared" si="5"/>
        <v>37</v>
      </c>
      <c r="C101" s="42" t="s">
        <v>570</v>
      </c>
      <c r="D101" s="42">
        <v>1</v>
      </c>
      <c r="E101" s="42"/>
      <c r="F101" s="166" t="s">
        <v>571</v>
      </c>
      <c r="G101" s="166" t="s">
        <v>572</v>
      </c>
      <c r="H101" s="42">
        <v>4</v>
      </c>
      <c r="I101" s="206"/>
    </row>
    <row r="102" spans="1:10" s="29" customFormat="1" ht="12.75" customHeight="1">
      <c r="A102" s="353"/>
      <c r="B102" s="23">
        <f t="shared" si="5"/>
        <v>38</v>
      </c>
      <c r="C102" s="42" t="s">
        <v>554</v>
      </c>
      <c r="D102" s="42">
        <v>2</v>
      </c>
      <c r="E102" s="42"/>
      <c r="F102" s="166" t="s">
        <v>573</v>
      </c>
      <c r="G102" s="166" t="s">
        <v>574</v>
      </c>
      <c r="H102" s="42">
        <v>7</v>
      </c>
      <c r="I102" s="207"/>
      <c r="J102" s="208"/>
    </row>
    <row r="103" spans="1:9" ht="12.75" customHeight="1">
      <c r="A103" s="353"/>
      <c r="B103" s="23">
        <f t="shared" si="5"/>
        <v>39</v>
      </c>
      <c r="C103" s="42" t="s">
        <v>575</v>
      </c>
      <c r="D103" s="42">
        <v>1</v>
      </c>
      <c r="E103" s="42"/>
      <c r="F103" s="166" t="s">
        <v>576</v>
      </c>
      <c r="G103" s="166" t="s">
        <v>577</v>
      </c>
      <c r="H103" s="42">
        <v>3</v>
      </c>
      <c r="I103" s="206"/>
    </row>
    <row r="104" spans="1:9" ht="12.75" customHeight="1">
      <c r="A104" s="353"/>
      <c r="B104" s="362" t="s">
        <v>429</v>
      </c>
      <c r="C104" s="364"/>
      <c r="D104" s="45">
        <f>SUM(D65:D103)</f>
        <v>86</v>
      </c>
      <c r="E104" s="45">
        <f>SUM(E65:E103)</f>
        <v>2</v>
      </c>
      <c r="F104" s="166" t="s">
        <v>578</v>
      </c>
      <c r="G104" s="166" t="s">
        <v>579</v>
      </c>
      <c r="H104" s="42">
        <v>4</v>
      </c>
      <c r="I104" s="206"/>
    </row>
    <row r="105" spans="1:9" ht="12.75" customHeight="1">
      <c r="A105" s="353"/>
      <c r="B105" s="23"/>
      <c r="C105" s="362" t="s">
        <v>580</v>
      </c>
      <c r="D105" s="363"/>
      <c r="E105" s="364"/>
      <c r="F105" s="167" t="s">
        <v>581</v>
      </c>
      <c r="G105" s="166" t="s">
        <v>582</v>
      </c>
      <c r="H105" s="42">
        <v>3</v>
      </c>
      <c r="I105" s="206"/>
    </row>
    <row r="106" spans="1:9" ht="12.75" customHeight="1">
      <c r="A106" s="353"/>
      <c r="B106" s="23" t="s">
        <v>433</v>
      </c>
      <c r="C106" s="23" t="s">
        <v>434</v>
      </c>
      <c r="D106" s="23" t="s">
        <v>435</v>
      </c>
      <c r="E106" s="23" t="s">
        <v>436</v>
      </c>
      <c r="F106" s="166" t="s">
        <v>583</v>
      </c>
      <c r="G106" s="166" t="s">
        <v>572</v>
      </c>
      <c r="H106" s="42">
        <v>6</v>
      </c>
      <c r="I106" s="206"/>
    </row>
    <row r="107" spans="1:9" ht="12.75" customHeight="1">
      <c r="A107" s="353"/>
      <c r="B107" s="23">
        <v>1</v>
      </c>
      <c r="C107" s="42" t="s">
        <v>584</v>
      </c>
      <c r="D107" s="42">
        <v>2</v>
      </c>
      <c r="E107" s="42">
        <v>1</v>
      </c>
      <c r="F107" s="167" t="s">
        <v>585</v>
      </c>
      <c r="G107" s="166" t="s">
        <v>586</v>
      </c>
      <c r="H107" s="42">
        <v>4</v>
      </c>
      <c r="I107" s="206"/>
    </row>
    <row r="108" spans="1:9" ht="12.75" customHeight="1">
      <c r="A108" s="353"/>
      <c r="B108" s="23">
        <f aca="true" t="shared" si="6" ref="B108:B118">B107+1</f>
        <v>2</v>
      </c>
      <c r="C108" s="42" t="s">
        <v>587</v>
      </c>
      <c r="D108" s="42">
        <v>5</v>
      </c>
      <c r="E108" s="42"/>
      <c r="F108" s="166" t="s">
        <v>588</v>
      </c>
      <c r="G108" s="166" t="s">
        <v>589</v>
      </c>
      <c r="H108" s="42">
        <v>6</v>
      </c>
      <c r="I108" s="206"/>
    </row>
    <row r="109" spans="1:9" ht="12.75" customHeight="1">
      <c r="A109" s="353"/>
      <c r="B109" s="23">
        <f t="shared" si="6"/>
        <v>3</v>
      </c>
      <c r="C109" s="42" t="s">
        <v>590</v>
      </c>
      <c r="D109" s="42">
        <v>2</v>
      </c>
      <c r="E109" s="42">
        <v>1</v>
      </c>
      <c r="F109" s="168" t="s">
        <v>591</v>
      </c>
      <c r="G109" s="168" t="s">
        <v>592</v>
      </c>
      <c r="H109" s="42">
        <v>9</v>
      </c>
      <c r="I109" s="206"/>
    </row>
    <row r="110" spans="1:9" ht="12.75" customHeight="1">
      <c r="A110" s="353"/>
      <c r="B110" s="23">
        <f t="shared" si="6"/>
        <v>4</v>
      </c>
      <c r="C110" s="42" t="s">
        <v>593</v>
      </c>
      <c r="D110" s="42">
        <v>2</v>
      </c>
      <c r="E110" s="42"/>
      <c r="F110" s="166" t="s">
        <v>594</v>
      </c>
      <c r="G110" s="166" t="s">
        <v>595</v>
      </c>
      <c r="H110" s="42">
        <v>10</v>
      </c>
      <c r="I110" s="206"/>
    </row>
    <row r="111" spans="1:9" ht="12.75" customHeight="1">
      <c r="A111" s="353"/>
      <c r="B111" s="23">
        <f t="shared" si="6"/>
        <v>5</v>
      </c>
      <c r="C111" s="42" t="s">
        <v>596</v>
      </c>
      <c r="D111" s="42">
        <v>1</v>
      </c>
      <c r="E111" s="42"/>
      <c r="F111" s="167" t="s">
        <v>597</v>
      </c>
      <c r="G111" s="166" t="s">
        <v>598</v>
      </c>
      <c r="H111" s="42">
        <v>4</v>
      </c>
      <c r="I111" s="206"/>
    </row>
    <row r="112" spans="1:9" ht="12.75" customHeight="1">
      <c r="A112" s="353"/>
      <c r="B112" s="23">
        <f t="shared" si="6"/>
        <v>6</v>
      </c>
      <c r="C112" s="42" t="s">
        <v>599</v>
      </c>
      <c r="D112" s="42">
        <v>1</v>
      </c>
      <c r="E112" s="42"/>
      <c r="F112" s="167" t="s">
        <v>600</v>
      </c>
      <c r="G112" s="169" t="s">
        <v>601</v>
      </c>
      <c r="H112" s="170">
        <v>6</v>
      </c>
      <c r="I112" s="206"/>
    </row>
    <row r="113" spans="1:9" ht="12.75" customHeight="1">
      <c r="A113" s="353"/>
      <c r="B113" s="23">
        <f t="shared" si="6"/>
        <v>7</v>
      </c>
      <c r="C113" s="42" t="s">
        <v>602</v>
      </c>
      <c r="D113" s="42">
        <v>1</v>
      </c>
      <c r="E113" s="42"/>
      <c r="F113" s="169" t="s">
        <v>603</v>
      </c>
      <c r="G113" s="169" t="s">
        <v>577</v>
      </c>
      <c r="H113" s="170">
        <v>4</v>
      </c>
      <c r="I113" s="206"/>
    </row>
    <row r="114" spans="1:9" ht="12.75" customHeight="1">
      <c r="A114" s="353"/>
      <c r="B114" s="23">
        <f t="shared" si="6"/>
        <v>8</v>
      </c>
      <c r="C114" s="42" t="s">
        <v>604</v>
      </c>
      <c r="D114" s="42">
        <v>1</v>
      </c>
      <c r="E114" s="42">
        <v>1</v>
      </c>
      <c r="F114" s="167" t="s">
        <v>605</v>
      </c>
      <c r="G114" s="169" t="s">
        <v>606</v>
      </c>
      <c r="H114" s="170">
        <v>2</v>
      </c>
      <c r="I114" s="206"/>
    </row>
    <row r="115" spans="1:9" ht="12.75" customHeight="1">
      <c r="A115" s="353"/>
      <c r="B115" s="23">
        <f t="shared" si="6"/>
        <v>9</v>
      </c>
      <c r="C115" s="42" t="s">
        <v>607</v>
      </c>
      <c r="D115" s="42">
        <v>5</v>
      </c>
      <c r="E115" s="42">
        <v>5</v>
      </c>
      <c r="F115" s="167" t="s">
        <v>608</v>
      </c>
      <c r="G115" s="169" t="s">
        <v>609</v>
      </c>
      <c r="H115" s="170">
        <v>5</v>
      </c>
      <c r="I115" s="206"/>
    </row>
    <row r="116" spans="1:9" ht="12.75" customHeight="1">
      <c r="A116" s="353"/>
      <c r="B116" s="23">
        <f t="shared" si="6"/>
        <v>10</v>
      </c>
      <c r="C116" s="42"/>
      <c r="D116" s="42"/>
      <c r="E116" s="42"/>
      <c r="F116" s="169" t="s">
        <v>610</v>
      </c>
      <c r="G116" s="169" t="s">
        <v>611</v>
      </c>
      <c r="H116" s="170">
        <v>2</v>
      </c>
      <c r="I116" s="206"/>
    </row>
    <row r="117" spans="1:9" ht="12.75" customHeight="1">
      <c r="A117" s="353"/>
      <c r="B117" s="23">
        <f t="shared" si="6"/>
        <v>11</v>
      </c>
      <c r="C117" s="42"/>
      <c r="D117" s="42"/>
      <c r="E117" s="42"/>
      <c r="F117" s="169" t="s">
        <v>612</v>
      </c>
      <c r="G117" s="169" t="s">
        <v>613</v>
      </c>
      <c r="H117" s="170"/>
      <c r="I117" s="206"/>
    </row>
    <row r="118" spans="1:9" ht="12.75" customHeight="1">
      <c r="A118" s="353"/>
      <c r="B118" s="23">
        <f t="shared" si="6"/>
        <v>12</v>
      </c>
      <c r="C118" s="42"/>
      <c r="D118" s="42"/>
      <c r="E118" s="42"/>
      <c r="F118" s="169" t="s">
        <v>614</v>
      </c>
      <c r="G118" s="169" t="s">
        <v>615</v>
      </c>
      <c r="H118" s="170">
        <v>3</v>
      </c>
      <c r="I118" s="206"/>
    </row>
    <row r="119" spans="1:9" ht="12.75" customHeight="1">
      <c r="A119" s="354"/>
      <c r="B119" s="362" t="s">
        <v>429</v>
      </c>
      <c r="C119" s="364"/>
      <c r="D119" s="45">
        <f>SUM(D107:D118)</f>
        <v>20</v>
      </c>
      <c r="E119" s="45">
        <f>SUM(E107:E118)</f>
        <v>8</v>
      </c>
      <c r="F119" s="45" t="s">
        <v>429</v>
      </c>
      <c r="G119" s="45">
        <f>SUM(G101:G118)</f>
        <v>0</v>
      </c>
      <c r="H119" s="45">
        <f>SUM(H101:H118)</f>
        <v>82</v>
      </c>
      <c r="I119" s="206"/>
    </row>
    <row r="120" spans="2:8" ht="13.5">
      <c r="B120" s="41"/>
      <c r="C120" s="41"/>
      <c r="D120" s="41"/>
      <c r="E120" s="41"/>
      <c r="F120" s="41"/>
      <c r="G120" s="41"/>
      <c r="H120" s="41"/>
    </row>
    <row r="121" spans="2:8" ht="13.5">
      <c r="B121" s="41"/>
      <c r="C121" s="41"/>
      <c r="D121" s="41"/>
      <c r="E121" s="41"/>
      <c r="F121" s="41"/>
      <c r="G121" s="41"/>
      <c r="H121" s="41"/>
    </row>
    <row r="122" spans="2:8" ht="13.5">
      <c r="B122" s="41"/>
      <c r="C122" s="41"/>
      <c r="D122" s="41"/>
      <c r="E122" s="41"/>
      <c r="F122" s="41"/>
      <c r="G122" s="41"/>
      <c r="H122" s="41"/>
    </row>
    <row r="123" spans="2:8" ht="13.5">
      <c r="B123" s="41"/>
      <c r="C123" s="41"/>
      <c r="D123" s="41"/>
      <c r="E123" s="41"/>
      <c r="F123" s="41"/>
      <c r="G123" s="41"/>
      <c r="H123" s="41"/>
    </row>
  </sheetData>
  <sheetProtection/>
  <mergeCells count="18">
    <mergeCell ref="F63:H63"/>
    <mergeCell ref="C105:E105"/>
    <mergeCell ref="F99:H99"/>
    <mergeCell ref="B119:C119"/>
    <mergeCell ref="B50:C50"/>
    <mergeCell ref="B62:C62"/>
    <mergeCell ref="B104:C104"/>
    <mergeCell ref="C52:E52"/>
    <mergeCell ref="A63:A119"/>
    <mergeCell ref="F52:H52"/>
    <mergeCell ref="A1:G1"/>
    <mergeCell ref="B2:D2"/>
    <mergeCell ref="E2:G2"/>
    <mergeCell ref="F18:H18"/>
    <mergeCell ref="C18:E18"/>
    <mergeCell ref="A18:A62"/>
    <mergeCell ref="F86:G86"/>
    <mergeCell ref="C63:E63"/>
  </mergeCells>
  <printOptions/>
  <pageMargins left="0.21" right="0.18" top="0.24" bottom="0.31" header="0.17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33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90.88671875" style="0" customWidth="1"/>
  </cols>
  <sheetData>
    <row r="1" ht="30" customHeight="1">
      <c r="A1" s="1" t="s">
        <v>9</v>
      </c>
    </row>
    <row r="2" ht="13.5">
      <c r="A2" s="2"/>
    </row>
    <row r="3" ht="35.25">
      <c r="A3" s="209" t="s">
        <v>227</v>
      </c>
    </row>
    <row r="4" ht="13.5">
      <c r="A4" s="3"/>
    </row>
    <row r="5" ht="13.5">
      <c r="A5" s="3"/>
    </row>
    <row r="19" ht="54.75" customHeight="1"/>
    <row r="20" s="7" customFormat="1" ht="25.5" customHeight="1">
      <c r="A20" s="6" t="s">
        <v>228</v>
      </c>
    </row>
    <row r="21" s="7" customFormat="1" ht="25.5" customHeight="1">
      <c r="A21" s="9"/>
    </row>
    <row r="22" s="7" customFormat="1" ht="25.5" customHeight="1">
      <c r="A22" s="10" t="s">
        <v>119</v>
      </c>
    </row>
    <row r="23" s="7" customFormat="1" ht="25.5" customHeight="1">
      <c r="A23" s="9"/>
    </row>
    <row r="24" s="7" customFormat="1" ht="25.5" customHeight="1">
      <c r="A24" s="9"/>
    </row>
    <row r="25" s="7" customFormat="1" ht="25.5" customHeight="1">
      <c r="A25" s="11" t="s">
        <v>223</v>
      </c>
    </row>
    <row r="26" ht="25.5" customHeight="1"/>
    <row r="27" ht="25.5" customHeight="1"/>
    <row r="28" ht="25.5" customHeight="1"/>
    <row r="29" ht="40.5">
      <c r="A29" s="4" t="s">
        <v>121</v>
      </c>
    </row>
    <row r="33" ht="13.5">
      <c r="A33" s="5" t="s">
        <v>10</v>
      </c>
    </row>
  </sheetData>
  <sheetProtection/>
  <printOptions/>
  <pageMargins left="0.44" right="0.41" top="0.84" bottom="0.77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C41"/>
  <sheetViews>
    <sheetView tabSelected="1" zoomScalePageLayoutView="0" workbookViewId="0" topLeftCell="A1">
      <selection activeCell="K9" sqref="K9:M9"/>
    </sheetView>
  </sheetViews>
  <sheetFormatPr defaultColWidth="8.88671875" defaultRowHeight="13.5"/>
  <cols>
    <col min="1" max="1" width="7.6640625" style="109" customWidth="1"/>
    <col min="2" max="4" width="3.6640625" style="109" customWidth="1"/>
    <col min="5" max="5" width="3.4453125" style="109" customWidth="1"/>
    <col min="6" max="6" width="2.77734375" style="109" customWidth="1"/>
    <col min="7" max="9" width="2.10546875" style="109" customWidth="1"/>
    <col min="10" max="10" width="2.3359375" style="109" customWidth="1"/>
    <col min="11" max="13" width="3.5546875" style="109" customWidth="1"/>
    <col min="14" max="14" width="3.10546875" style="109" customWidth="1"/>
    <col min="15" max="17" width="2.6640625" style="109" customWidth="1"/>
    <col min="18" max="18" width="2.5546875" style="109" customWidth="1"/>
    <col min="19" max="19" width="1.4375" style="109" customWidth="1"/>
    <col min="20" max="20" width="2.21484375" style="109" customWidth="1"/>
    <col min="21" max="21" width="1.88671875" style="109" customWidth="1"/>
    <col min="22" max="22" width="2.10546875" style="109" customWidth="1"/>
    <col min="23" max="23" width="2.3359375" style="109" customWidth="1"/>
    <col min="24" max="24" width="3.3359375" style="109" customWidth="1"/>
    <col min="25" max="25" width="3.21484375" style="109" customWidth="1"/>
    <col min="26" max="26" width="4.88671875" style="109" customWidth="1"/>
    <col min="27" max="27" width="6.3359375" style="109" customWidth="1"/>
    <col min="29" max="29" width="9.6640625" style="0" bestFit="1" customWidth="1"/>
  </cols>
  <sheetData>
    <row r="1" spans="1:27" ht="39" customHeight="1">
      <c r="A1" s="426" t="s">
        <v>398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</row>
    <row r="2" ht="6.75" customHeight="1">
      <c r="A2" s="108"/>
    </row>
    <row r="3" spans="1:27" ht="18.75" customHeight="1">
      <c r="A3" s="106" t="s">
        <v>11</v>
      </c>
      <c r="B3" s="374" t="s">
        <v>122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91"/>
      <c r="N3" s="374" t="s">
        <v>12</v>
      </c>
      <c r="O3" s="375"/>
      <c r="P3" s="391"/>
      <c r="Q3" s="374" t="s">
        <v>123</v>
      </c>
      <c r="R3" s="375"/>
      <c r="S3" s="375"/>
      <c r="T3" s="375"/>
      <c r="U3" s="375"/>
      <c r="V3" s="375"/>
      <c r="W3" s="375"/>
      <c r="X3" s="375"/>
      <c r="Y3" s="375"/>
      <c r="Z3" s="375"/>
      <c r="AA3" s="391"/>
    </row>
    <row r="4" spans="1:27" ht="18.75" customHeight="1">
      <c r="A4" s="106" t="s">
        <v>13</v>
      </c>
      <c r="B4" s="374" t="s">
        <v>399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91"/>
    </row>
    <row r="5" spans="1:27" ht="18.75" customHeight="1">
      <c r="A5" s="106" t="s">
        <v>14</v>
      </c>
      <c r="B5" s="374" t="s">
        <v>15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91"/>
    </row>
    <row r="6" spans="1:27" ht="18.75" customHeight="1">
      <c r="A6" s="392" t="s">
        <v>16</v>
      </c>
      <c r="B6" s="385" t="s">
        <v>180</v>
      </c>
      <c r="C6" s="386"/>
      <c r="D6" s="386"/>
      <c r="E6" s="387"/>
      <c r="F6" s="385" t="s">
        <v>181</v>
      </c>
      <c r="G6" s="386"/>
      <c r="H6" s="386"/>
      <c r="I6" s="386"/>
      <c r="J6" s="387"/>
      <c r="K6" s="385" t="s">
        <v>182</v>
      </c>
      <c r="L6" s="386"/>
      <c r="M6" s="387"/>
      <c r="N6" s="385" t="s">
        <v>18</v>
      </c>
      <c r="O6" s="386"/>
      <c r="P6" s="386"/>
      <c r="Q6" s="387"/>
      <c r="R6" s="385" t="s">
        <v>19</v>
      </c>
      <c r="S6" s="386"/>
      <c r="T6" s="386"/>
      <c r="U6" s="386"/>
      <c r="V6" s="387"/>
      <c r="W6" s="385" t="s">
        <v>20</v>
      </c>
      <c r="X6" s="386"/>
      <c r="Y6" s="387"/>
      <c r="Z6" s="386" t="s">
        <v>21</v>
      </c>
      <c r="AA6" s="387"/>
    </row>
    <row r="7" spans="1:27" ht="18.75" customHeight="1">
      <c r="A7" s="393"/>
      <c r="B7" s="388" t="s">
        <v>17</v>
      </c>
      <c r="C7" s="389"/>
      <c r="D7" s="389"/>
      <c r="E7" s="390"/>
      <c r="F7" s="388"/>
      <c r="G7" s="389"/>
      <c r="H7" s="389"/>
      <c r="I7" s="389"/>
      <c r="J7" s="390"/>
      <c r="K7" s="388"/>
      <c r="L7" s="389"/>
      <c r="M7" s="390"/>
      <c r="N7" s="388"/>
      <c r="O7" s="389"/>
      <c r="P7" s="389"/>
      <c r="Q7" s="390"/>
      <c r="R7" s="388"/>
      <c r="S7" s="389"/>
      <c r="T7" s="389"/>
      <c r="U7" s="389"/>
      <c r="V7" s="390"/>
      <c r="W7" s="388"/>
      <c r="X7" s="389"/>
      <c r="Y7" s="390"/>
      <c r="Z7" s="389"/>
      <c r="AA7" s="390"/>
    </row>
    <row r="8" spans="1:27" ht="18.75" customHeight="1">
      <c r="A8" s="393"/>
      <c r="B8" s="374" t="s">
        <v>22</v>
      </c>
      <c r="C8" s="375"/>
      <c r="D8" s="375"/>
      <c r="E8" s="391"/>
      <c r="F8" s="374" t="s">
        <v>183</v>
      </c>
      <c r="G8" s="375"/>
      <c r="H8" s="375"/>
      <c r="I8" s="375"/>
      <c r="J8" s="391"/>
      <c r="K8" s="374" t="s">
        <v>632</v>
      </c>
      <c r="L8" s="375"/>
      <c r="M8" s="391"/>
      <c r="N8" s="374" t="s">
        <v>184</v>
      </c>
      <c r="O8" s="375"/>
      <c r="P8" s="375"/>
      <c r="Q8" s="391"/>
      <c r="R8" s="374" t="s">
        <v>229</v>
      </c>
      <c r="S8" s="375"/>
      <c r="T8" s="375"/>
      <c r="U8" s="375"/>
      <c r="V8" s="391"/>
      <c r="W8" s="374" t="s">
        <v>231</v>
      </c>
      <c r="X8" s="375"/>
      <c r="Y8" s="391"/>
      <c r="Z8" s="375" t="s">
        <v>226</v>
      </c>
      <c r="AA8" s="391"/>
    </row>
    <row r="9" spans="1:27" ht="18.75" customHeight="1">
      <c r="A9" s="393"/>
      <c r="B9" s="374" t="s">
        <v>23</v>
      </c>
      <c r="C9" s="375"/>
      <c r="D9" s="375"/>
      <c r="E9" s="391"/>
      <c r="F9" s="374" t="s">
        <v>185</v>
      </c>
      <c r="G9" s="375"/>
      <c r="H9" s="375"/>
      <c r="I9" s="375"/>
      <c r="J9" s="391"/>
      <c r="K9" s="374" t="s">
        <v>633</v>
      </c>
      <c r="L9" s="375"/>
      <c r="M9" s="391"/>
      <c r="N9" s="374" t="s">
        <v>186</v>
      </c>
      <c r="O9" s="375"/>
      <c r="P9" s="375"/>
      <c r="Q9" s="391"/>
      <c r="R9" s="374" t="s">
        <v>230</v>
      </c>
      <c r="S9" s="375"/>
      <c r="T9" s="375"/>
      <c r="U9" s="375"/>
      <c r="V9" s="391"/>
      <c r="W9" s="374" t="s">
        <v>232</v>
      </c>
      <c r="X9" s="375"/>
      <c r="Y9" s="391"/>
      <c r="Z9" s="375" t="s">
        <v>187</v>
      </c>
      <c r="AA9" s="391"/>
    </row>
    <row r="10" spans="1:27" s="151" customFormat="1" ht="18.75" customHeight="1">
      <c r="A10" s="394"/>
      <c r="B10" s="374" t="s">
        <v>24</v>
      </c>
      <c r="C10" s="375"/>
      <c r="D10" s="375"/>
      <c r="E10" s="391"/>
      <c r="F10" s="374"/>
      <c r="G10" s="375"/>
      <c r="H10" s="375"/>
      <c r="I10" s="375"/>
      <c r="J10" s="391"/>
      <c r="K10" s="374"/>
      <c r="L10" s="375"/>
      <c r="M10" s="391"/>
      <c r="N10" s="411">
        <v>1</v>
      </c>
      <c r="O10" s="412"/>
      <c r="P10" s="412"/>
      <c r="Q10" s="413"/>
      <c r="R10" s="411">
        <v>1</v>
      </c>
      <c r="S10" s="412"/>
      <c r="T10" s="412"/>
      <c r="U10" s="412"/>
      <c r="V10" s="413"/>
      <c r="W10" s="411">
        <v>1</v>
      </c>
      <c r="X10" s="375"/>
      <c r="Y10" s="391"/>
      <c r="Z10" s="412">
        <v>0.88</v>
      </c>
      <c r="AA10" s="391"/>
    </row>
    <row r="11" spans="1:27" ht="12.75" customHeight="1">
      <c r="A11" s="392" t="s">
        <v>25</v>
      </c>
      <c r="B11" s="403" t="s">
        <v>188</v>
      </c>
      <c r="C11" s="385" t="s">
        <v>26</v>
      </c>
      <c r="D11" s="387"/>
      <c r="E11" s="385" t="s">
        <v>27</v>
      </c>
      <c r="F11" s="387"/>
      <c r="G11" s="385" t="s">
        <v>28</v>
      </c>
      <c r="H11" s="386"/>
      <c r="I11" s="387"/>
      <c r="J11" s="427" t="s">
        <v>400</v>
      </c>
      <c r="K11" s="428"/>
      <c r="L11" s="429"/>
      <c r="M11" s="385" t="s">
        <v>239</v>
      </c>
      <c r="N11" s="433"/>
      <c r="O11" s="433"/>
      <c r="P11" s="433"/>
      <c r="Q11" s="433"/>
      <c r="R11" s="433"/>
      <c r="S11" s="434"/>
      <c r="T11" s="403" t="s">
        <v>189</v>
      </c>
      <c r="U11" s="385" t="s">
        <v>26</v>
      </c>
      <c r="V11" s="386"/>
      <c r="W11" s="386"/>
      <c r="X11" s="387"/>
      <c r="Y11" s="385" t="s">
        <v>27</v>
      </c>
      <c r="Z11" s="387"/>
      <c r="AA11" s="403" t="s">
        <v>28</v>
      </c>
    </row>
    <row r="12" spans="1:27" ht="12.75" customHeight="1">
      <c r="A12" s="393"/>
      <c r="B12" s="404"/>
      <c r="C12" s="406"/>
      <c r="D12" s="407"/>
      <c r="E12" s="406"/>
      <c r="F12" s="407"/>
      <c r="G12" s="406"/>
      <c r="H12" s="414"/>
      <c r="I12" s="407"/>
      <c r="J12" s="430"/>
      <c r="K12" s="431"/>
      <c r="L12" s="432"/>
      <c r="M12" s="435"/>
      <c r="N12" s="401"/>
      <c r="O12" s="401"/>
      <c r="P12" s="401"/>
      <c r="Q12" s="401"/>
      <c r="R12" s="401"/>
      <c r="S12" s="402"/>
      <c r="T12" s="404"/>
      <c r="U12" s="406"/>
      <c r="V12" s="414"/>
      <c r="W12" s="414"/>
      <c r="X12" s="407"/>
      <c r="Y12" s="406"/>
      <c r="Z12" s="407"/>
      <c r="AA12" s="404"/>
    </row>
    <row r="13" spans="1:27" ht="22.5" customHeight="1">
      <c r="A13" s="393"/>
      <c r="B13" s="405"/>
      <c r="C13" s="374" t="s">
        <v>233</v>
      </c>
      <c r="D13" s="391"/>
      <c r="E13" s="374" t="s">
        <v>190</v>
      </c>
      <c r="F13" s="391"/>
      <c r="G13" s="436" t="s">
        <v>234</v>
      </c>
      <c r="H13" s="437"/>
      <c r="I13" s="438"/>
      <c r="J13" s="398" t="s">
        <v>235</v>
      </c>
      <c r="K13" s="399"/>
      <c r="L13" s="400"/>
      <c r="M13" s="388" t="s">
        <v>240</v>
      </c>
      <c r="N13" s="401"/>
      <c r="O13" s="401"/>
      <c r="P13" s="401"/>
      <c r="Q13" s="401"/>
      <c r="R13" s="401"/>
      <c r="S13" s="402"/>
      <c r="T13" s="405"/>
      <c r="U13" s="374" t="s">
        <v>236</v>
      </c>
      <c r="V13" s="375"/>
      <c r="W13" s="375"/>
      <c r="X13" s="391"/>
      <c r="Y13" s="374" t="s">
        <v>237</v>
      </c>
      <c r="Z13" s="391"/>
      <c r="AA13" s="107" t="s">
        <v>238</v>
      </c>
    </row>
    <row r="14" spans="1:27" ht="21" customHeight="1">
      <c r="A14" s="394"/>
      <c r="B14" s="395" t="s">
        <v>225</v>
      </c>
      <c r="C14" s="396"/>
      <c r="D14" s="396"/>
      <c r="E14" s="396"/>
      <c r="F14" s="396"/>
      <c r="G14" s="396"/>
      <c r="H14" s="397"/>
      <c r="I14" s="395" t="s">
        <v>191</v>
      </c>
      <c r="J14" s="396"/>
      <c r="K14" s="396"/>
      <c r="L14" s="396"/>
      <c r="M14" s="396"/>
      <c r="N14" s="397"/>
      <c r="O14" s="395" t="s">
        <v>192</v>
      </c>
      <c r="P14" s="396"/>
      <c r="Q14" s="396"/>
      <c r="R14" s="396"/>
      <c r="S14" s="396"/>
      <c r="T14" s="396"/>
      <c r="U14" s="396"/>
      <c r="V14" s="397"/>
      <c r="W14" s="395" t="s">
        <v>193</v>
      </c>
      <c r="X14" s="396"/>
      <c r="Y14" s="396"/>
      <c r="Z14" s="396"/>
      <c r="AA14" s="397"/>
    </row>
    <row r="15" spans="1:29" ht="19.5" customHeight="1">
      <c r="A15" s="106" t="s">
        <v>31</v>
      </c>
      <c r="B15" s="374" t="s">
        <v>32</v>
      </c>
      <c r="C15" s="375"/>
      <c r="D15" s="391"/>
      <c r="E15" s="411">
        <v>0.91</v>
      </c>
      <c r="F15" s="412"/>
      <c r="G15" s="413"/>
      <c r="H15" s="374" t="s">
        <v>33</v>
      </c>
      <c r="I15" s="375"/>
      <c r="J15" s="375"/>
      <c r="K15" s="391"/>
      <c r="L15" s="411">
        <v>0.9</v>
      </c>
      <c r="M15" s="412"/>
      <c r="N15" s="412"/>
      <c r="O15" s="413"/>
      <c r="P15" s="374" t="s">
        <v>34</v>
      </c>
      <c r="Q15" s="375"/>
      <c r="R15" s="391"/>
      <c r="S15" s="412">
        <v>0.9</v>
      </c>
      <c r="T15" s="412"/>
      <c r="U15" s="413"/>
      <c r="V15" s="374" t="s">
        <v>35</v>
      </c>
      <c r="W15" s="375"/>
      <c r="X15" s="375"/>
      <c r="Y15" s="374" t="s">
        <v>194</v>
      </c>
      <c r="Z15" s="375"/>
      <c r="AA15" s="391"/>
      <c r="AC15" s="17"/>
    </row>
    <row r="16" spans="1:27" ht="18.75" customHeight="1">
      <c r="A16" s="106" t="s">
        <v>36</v>
      </c>
      <c r="B16" s="408" t="s">
        <v>37</v>
      </c>
      <c r="C16" s="409"/>
      <c r="D16" s="409"/>
      <c r="E16" s="410"/>
      <c r="F16" s="408" t="s">
        <v>396</v>
      </c>
      <c r="G16" s="409"/>
      <c r="H16" s="409"/>
      <c r="I16" s="409"/>
      <c r="J16" s="409"/>
      <c r="K16" s="409"/>
      <c r="L16" s="409"/>
      <c r="M16" s="410"/>
      <c r="N16" s="408" t="s">
        <v>38</v>
      </c>
      <c r="O16" s="409"/>
      <c r="P16" s="409"/>
      <c r="Q16" s="409"/>
      <c r="R16" s="409"/>
      <c r="S16" s="408" t="s">
        <v>397</v>
      </c>
      <c r="T16" s="409"/>
      <c r="U16" s="409"/>
      <c r="V16" s="409"/>
      <c r="W16" s="409"/>
      <c r="X16" s="409"/>
      <c r="Y16" s="409"/>
      <c r="Z16" s="409"/>
      <c r="AA16" s="410"/>
    </row>
    <row r="17" spans="1:27" ht="18" customHeight="1">
      <c r="A17" s="392" t="s">
        <v>39</v>
      </c>
      <c r="B17" s="374" t="s">
        <v>40</v>
      </c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91"/>
      <c r="N17" s="374" t="s">
        <v>41</v>
      </c>
      <c r="O17" s="375"/>
      <c r="P17" s="375"/>
      <c r="Q17" s="375"/>
      <c r="R17" s="375"/>
      <c r="S17" s="375"/>
      <c r="T17" s="375"/>
      <c r="U17" s="375"/>
      <c r="V17" s="375"/>
      <c r="W17" s="375"/>
      <c r="X17" s="391"/>
      <c r="Y17" s="375" t="s">
        <v>195</v>
      </c>
      <c r="Z17" s="375"/>
      <c r="AA17" s="391"/>
    </row>
    <row r="18" spans="1:27" ht="18" customHeight="1">
      <c r="A18" s="393"/>
      <c r="B18" s="374" t="s">
        <v>242</v>
      </c>
      <c r="C18" s="375"/>
      <c r="D18" s="375"/>
      <c r="E18" s="370">
        <v>0</v>
      </c>
      <c r="F18" s="370"/>
      <c r="G18" s="370"/>
      <c r="H18" s="370"/>
      <c r="I18" s="370"/>
      <c r="J18" s="375" t="s">
        <v>124</v>
      </c>
      <c r="K18" s="375"/>
      <c r="L18" s="375"/>
      <c r="M18" s="112"/>
      <c r="N18" s="374" t="s">
        <v>196</v>
      </c>
      <c r="O18" s="375"/>
      <c r="P18" s="375"/>
      <c r="Q18" s="375"/>
      <c r="R18" s="375"/>
      <c r="S18" s="370">
        <v>409800</v>
      </c>
      <c r="T18" s="370"/>
      <c r="U18" s="370"/>
      <c r="V18" s="370"/>
      <c r="W18" s="370"/>
      <c r="X18" s="112" t="s">
        <v>124</v>
      </c>
      <c r="Y18" s="376">
        <f>E23-S23</f>
        <v>0</v>
      </c>
      <c r="Z18" s="377"/>
      <c r="AA18" s="382" t="s">
        <v>224</v>
      </c>
    </row>
    <row r="19" spans="1:27" ht="18" customHeight="1">
      <c r="A19" s="393"/>
      <c r="B19" s="374" t="s">
        <v>243</v>
      </c>
      <c r="C19" s="375"/>
      <c r="D19" s="375"/>
      <c r="E19" s="370">
        <v>439800</v>
      </c>
      <c r="F19" s="370"/>
      <c r="G19" s="370"/>
      <c r="H19" s="370"/>
      <c r="I19" s="370"/>
      <c r="J19" s="375" t="s">
        <v>124</v>
      </c>
      <c r="K19" s="375"/>
      <c r="L19" s="375"/>
      <c r="M19" s="112"/>
      <c r="N19" s="374" t="s">
        <v>197</v>
      </c>
      <c r="O19" s="375"/>
      <c r="P19" s="375"/>
      <c r="Q19" s="375"/>
      <c r="R19" s="375"/>
      <c r="S19" s="371">
        <v>30000</v>
      </c>
      <c r="T19" s="371"/>
      <c r="U19" s="371"/>
      <c r="V19" s="371"/>
      <c r="W19" s="371"/>
      <c r="X19" s="112" t="s">
        <v>124</v>
      </c>
      <c r="Y19" s="378"/>
      <c r="Z19" s="379"/>
      <c r="AA19" s="383"/>
    </row>
    <row r="20" spans="1:27" ht="18" customHeight="1">
      <c r="A20" s="393"/>
      <c r="B20" s="374" t="s">
        <v>241</v>
      </c>
      <c r="C20" s="375"/>
      <c r="D20" s="375"/>
      <c r="E20" s="370"/>
      <c r="F20" s="370"/>
      <c r="G20" s="370"/>
      <c r="H20" s="370"/>
      <c r="I20" s="370"/>
      <c r="J20" s="375" t="s">
        <v>124</v>
      </c>
      <c r="K20" s="375"/>
      <c r="L20" s="375"/>
      <c r="M20" s="112"/>
      <c r="N20" s="374" t="s">
        <v>198</v>
      </c>
      <c r="O20" s="375"/>
      <c r="P20" s="375"/>
      <c r="Q20" s="375"/>
      <c r="R20" s="375"/>
      <c r="S20" s="370"/>
      <c r="T20" s="370"/>
      <c r="U20" s="370"/>
      <c r="V20" s="370"/>
      <c r="W20" s="370"/>
      <c r="X20" s="112" t="s">
        <v>124</v>
      </c>
      <c r="Y20" s="378"/>
      <c r="Z20" s="379"/>
      <c r="AA20" s="383"/>
    </row>
    <row r="21" spans="1:27" ht="18" customHeight="1">
      <c r="A21" s="393"/>
      <c r="B21" s="110"/>
      <c r="C21" s="111"/>
      <c r="D21" s="111"/>
      <c r="E21" s="370"/>
      <c r="F21" s="370"/>
      <c r="G21" s="370"/>
      <c r="H21" s="370"/>
      <c r="I21" s="370"/>
      <c r="J21" s="111"/>
      <c r="K21" s="111"/>
      <c r="L21" s="111"/>
      <c r="M21" s="112"/>
      <c r="N21" s="374" t="s">
        <v>199</v>
      </c>
      <c r="O21" s="375"/>
      <c r="P21" s="375"/>
      <c r="Q21" s="375"/>
      <c r="R21" s="375"/>
      <c r="S21" s="370"/>
      <c r="T21" s="370"/>
      <c r="U21" s="370"/>
      <c r="V21" s="370"/>
      <c r="W21" s="370"/>
      <c r="X21" s="112" t="s">
        <v>200</v>
      </c>
      <c r="Y21" s="378"/>
      <c r="Z21" s="379"/>
      <c r="AA21" s="383"/>
    </row>
    <row r="22" spans="1:27" ht="18" customHeight="1">
      <c r="A22" s="393"/>
      <c r="B22" s="110"/>
      <c r="C22" s="111"/>
      <c r="D22" s="111"/>
      <c r="E22" s="370"/>
      <c r="F22" s="370"/>
      <c r="G22" s="370"/>
      <c r="H22" s="370"/>
      <c r="I22" s="370"/>
      <c r="J22" s="111"/>
      <c r="K22" s="111"/>
      <c r="L22" s="111"/>
      <c r="M22" s="112"/>
      <c r="N22" s="374" t="s">
        <v>201</v>
      </c>
      <c r="O22" s="375"/>
      <c r="P22" s="375"/>
      <c r="Q22" s="375"/>
      <c r="R22" s="375"/>
      <c r="S22" s="370"/>
      <c r="T22" s="370"/>
      <c r="U22" s="370"/>
      <c r="V22" s="370"/>
      <c r="W22" s="370"/>
      <c r="X22" s="112" t="s">
        <v>200</v>
      </c>
      <c r="Y22" s="380"/>
      <c r="Z22" s="381"/>
      <c r="AA22" s="384"/>
    </row>
    <row r="23" spans="1:27" ht="18" customHeight="1">
      <c r="A23" s="394"/>
      <c r="B23" s="374" t="s">
        <v>244</v>
      </c>
      <c r="C23" s="375"/>
      <c r="D23" s="375"/>
      <c r="E23" s="370">
        <f>SUM(E18:E22)</f>
        <v>439800</v>
      </c>
      <c r="F23" s="370"/>
      <c r="G23" s="370"/>
      <c r="H23" s="370"/>
      <c r="I23" s="370"/>
      <c r="J23" s="375" t="s">
        <v>200</v>
      </c>
      <c r="K23" s="375"/>
      <c r="L23" s="375"/>
      <c r="M23" s="112"/>
      <c r="N23" s="374" t="s">
        <v>202</v>
      </c>
      <c r="O23" s="375"/>
      <c r="P23" s="375"/>
      <c r="Q23" s="375"/>
      <c r="R23" s="375"/>
      <c r="S23" s="370">
        <f>SUM(S18:S22)</f>
        <v>439800</v>
      </c>
      <c r="T23" s="370"/>
      <c r="U23" s="370"/>
      <c r="V23" s="370"/>
      <c r="W23" s="370"/>
      <c r="X23" s="112" t="s">
        <v>200</v>
      </c>
      <c r="Y23" s="372">
        <v>0</v>
      </c>
      <c r="Z23" s="373"/>
      <c r="AA23" s="150" t="s">
        <v>224</v>
      </c>
    </row>
    <row r="24" spans="1:27" ht="18" customHeight="1">
      <c r="A24" s="392" t="s">
        <v>42</v>
      </c>
      <c r="B24" s="374" t="s">
        <v>43</v>
      </c>
      <c r="C24" s="375"/>
      <c r="D24" s="375"/>
      <c r="E24" s="375"/>
      <c r="F24" s="375"/>
      <c r="G24" s="375"/>
      <c r="H24" s="375"/>
      <c r="I24" s="375"/>
      <c r="J24" s="391"/>
      <c r="K24" s="374" t="s">
        <v>44</v>
      </c>
      <c r="L24" s="375"/>
      <c r="M24" s="391"/>
      <c r="N24" s="374" t="s">
        <v>45</v>
      </c>
      <c r="O24" s="375"/>
      <c r="P24" s="375"/>
      <c r="Q24" s="375"/>
      <c r="R24" s="375"/>
      <c r="S24" s="375"/>
      <c r="T24" s="375"/>
      <c r="U24" s="375"/>
      <c r="V24" s="391"/>
      <c r="W24" s="374" t="s">
        <v>46</v>
      </c>
      <c r="X24" s="375"/>
      <c r="Y24" s="375"/>
      <c r="Z24" s="375"/>
      <c r="AA24" s="391"/>
    </row>
    <row r="25" spans="1:27" ht="18" customHeight="1">
      <c r="A25" s="393"/>
      <c r="B25" s="385" t="s">
        <v>125</v>
      </c>
      <c r="C25" s="386"/>
      <c r="D25" s="387"/>
      <c r="E25" s="374"/>
      <c r="F25" s="375"/>
      <c r="G25" s="375"/>
      <c r="H25" s="375"/>
      <c r="I25" s="375"/>
      <c r="J25" s="391"/>
      <c r="K25" s="374"/>
      <c r="L25" s="375"/>
      <c r="M25" s="391"/>
      <c r="N25" s="415"/>
      <c r="O25" s="416"/>
      <c r="P25" s="416"/>
      <c r="Q25" s="416"/>
      <c r="R25" s="416"/>
      <c r="S25" s="416"/>
      <c r="T25" s="416"/>
      <c r="U25" s="416"/>
      <c r="V25" s="417"/>
      <c r="W25" s="374"/>
      <c r="X25" s="375"/>
      <c r="Y25" s="375"/>
      <c r="Z25" s="375"/>
      <c r="AA25" s="391"/>
    </row>
    <row r="26" spans="1:27" ht="18" customHeight="1">
      <c r="A26" s="393"/>
      <c r="B26" s="406"/>
      <c r="C26" s="414"/>
      <c r="D26" s="407"/>
      <c r="E26" s="374"/>
      <c r="F26" s="375"/>
      <c r="G26" s="375"/>
      <c r="H26" s="375"/>
      <c r="I26" s="375"/>
      <c r="J26" s="391"/>
      <c r="K26" s="374"/>
      <c r="L26" s="375"/>
      <c r="M26" s="391"/>
      <c r="N26" s="415"/>
      <c r="O26" s="416"/>
      <c r="P26" s="416"/>
      <c r="Q26" s="416"/>
      <c r="R26" s="416"/>
      <c r="S26" s="416"/>
      <c r="T26" s="416"/>
      <c r="U26" s="416"/>
      <c r="V26" s="417"/>
      <c r="W26" s="374"/>
      <c r="X26" s="375"/>
      <c r="Y26" s="375"/>
      <c r="Z26" s="375"/>
      <c r="AA26" s="391"/>
    </row>
    <row r="27" spans="1:27" ht="18" customHeight="1">
      <c r="A27" s="393"/>
      <c r="B27" s="418" t="s">
        <v>48</v>
      </c>
      <c r="C27" s="419"/>
      <c r="D27" s="420"/>
      <c r="E27" s="374" t="s">
        <v>203</v>
      </c>
      <c r="F27" s="375"/>
      <c r="G27" s="375"/>
      <c r="H27" s="375"/>
      <c r="I27" s="375"/>
      <c r="J27" s="391"/>
      <c r="K27" s="374" t="s">
        <v>245</v>
      </c>
      <c r="L27" s="375"/>
      <c r="M27" s="391"/>
      <c r="N27" s="415" t="s">
        <v>205</v>
      </c>
      <c r="O27" s="416"/>
      <c r="P27" s="416"/>
      <c r="Q27" s="416"/>
      <c r="R27" s="416"/>
      <c r="S27" s="416"/>
      <c r="T27" s="416"/>
      <c r="U27" s="416"/>
      <c r="V27" s="417"/>
      <c r="W27" s="374" t="s">
        <v>246</v>
      </c>
      <c r="X27" s="375"/>
      <c r="Y27" s="375"/>
      <c r="Z27" s="375"/>
      <c r="AA27" s="391"/>
    </row>
    <row r="28" spans="1:27" ht="18" customHeight="1">
      <c r="A28" s="393"/>
      <c r="B28" s="421"/>
      <c r="C28" s="422"/>
      <c r="D28" s="423"/>
      <c r="E28" s="374" t="s">
        <v>629</v>
      </c>
      <c r="F28" s="375"/>
      <c r="G28" s="375"/>
      <c r="H28" s="375"/>
      <c r="I28" s="375"/>
      <c r="J28" s="391"/>
      <c r="K28" s="374" t="s">
        <v>630</v>
      </c>
      <c r="L28" s="375"/>
      <c r="M28" s="391"/>
      <c r="N28" s="415" t="s">
        <v>205</v>
      </c>
      <c r="O28" s="416"/>
      <c r="P28" s="416"/>
      <c r="Q28" s="416"/>
      <c r="R28" s="416"/>
      <c r="S28" s="416"/>
      <c r="T28" s="416"/>
      <c r="U28" s="416"/>
      <c r="V28" s="417"/>
      <c r="W28" s="374" t="s">
        <v>247</v>
      </c>
      <c r="X28" s="375"/>
      <c r="Y28" s="375"/>
      <c r="Z28" s="375"/>
      <c r="AA28" s="391"/>
    </row>
    <row r="29" spans="1:28" ht="18" customHeight="1">
      <c r="A29" s="393"/>
      <c r="B29" s="421"/>
      <c r="C29" s="422"/>
      <c r="D29" s="423"/>
      <c r="E29" s="415" t="s">
        <v>204</v>
      </c>
      <c r="F29" s="416"/>
      <c r="G29" s="416"/>
      <c r="H29" s="416"/>
      <c r="I29" s="416"/>
      <c r="J29" s="417"/>
      <c r="K29" s="374"/>
      <c r="L29" s="375"/>
      <c r="M29" s="391"/>
      <c r="N29" s="424"/>
      <c r="O29" s="424"/>
      <c r="P29" s="424"/>
      <c r="Q29" s="424"/>
      <c r="R29" s="424"/>
      <c r="S29" s="424"/>
      <c r="T29" s="424"/>
      <c r="U29" s="424"/>
      <c r="V29" s="424"/>
      <c r="W29" s="415"/>
      <c r="X29" s="416"/>
      <c r="Y29" s="416"/>
      <c r="Z29" s="416"/>
      <c r="AA29" s="417"/>
      <c r="AB29" s="17"/>
    </row>
    <row r="30" spans="1:27" ht="18" customHeight="1">
      <c r="A30" s="392" t="s">
        <v>253</v>
      </c>
      <c r="B30" s="415" t="s">
        <v>43</v>
      </c>
      <c r="C30" s="416"/>
      <c r="D30" s="416"/>
      <c r="E30" s="416"/>
      <c r="F30" s="416"/>
      <c r="G30" s="416"/>
      <c r="H30" s="416"/>
      <c r="I30" s="416"/>
      <c r="J30" s="417"/>
      <c r="K30" s="374" t="s">
        <v>44</v>
      </c>
      <c r="L30" s="375"/>
      <c r="M30" s="391"/>
      <c r="N30" s="415" t="s">
        <v>45</v>
      </c>
      <c r="O30" s="416"/>
      <c r="P30" s="416"/>
      <c r="Q30" s="416"/>
      <c r="R30" s="416"/>
      <c r="S30" s="416"/>
      <c r="T30" s="416"/>
      <c r="U30" s="416"/>
      <c r="V30" s="417"/>
      <c r="W30" s="415" t="s">
        <v>46</v>
      </c>
      <c r="X30" s="416"/>
      <c r="Y30" s="416"/>
      <c r="Z30" s="416"/>
      <c r="AA30" s="417"/>
    </row>
    <row r="31" spans="1:27" ht="18" customHeight="1">
      <c r="A31" s="393"/>
      <c r="B31" s="415" t="s">
        <v>49</v>
      </c>
      <c r="C31" s="416"/>
      <c r="D31" s="416"/>
      <c r="E31" s="416"/>
      <c r="F31" s="416"/>
      <c r="G31" s="416"/>
      <c r="H31" s="416"/>
      <c r="I31" s="416"/>
      <c r="J31" s="417"/>
      <c r="K31" s="374" t="s">
        <v>248</v>
      </c>
      <c r="L31" s="375"/>
      <c r="M31" s="391"/>
      <c r="N31" s="415" t="s">
        <v>205</v>
      </c>
      <c r="O31" s="416"/>
      <c r="P31" s="416"/>
      <c r="Q31" s="416"/>
      <c r="R31" s="416"/>
      <c r="S31" s="416"/>
      <c r="T31" s="416"/>
      <c r="U31" s="416"/>
      <c r="V31" s="417"/>
      <c r="W31" s="415" t="s">
        <v>251</v>
      </c>
      <c r="X31" s="416"/>
      <c r="Y31" s="416"/>
      <c r="Z31" s="416"/>
      <c r="AA31" s="417"/>
    </row>
    <row r="32" spans="1:27" ht="18" customHeight="1">
      <c r="A32" s="393"/>
      <c r="B32" s="418" t="s">
        <v>249</v>
      </c>
      <c r="C32" s="419"/>
      <c r="D32" s="419"/>
      <c r="E32" s="419"/>
      <c r="F32" s="419"/>
      <c r="G32" s="419"/>
      <c r="H32" s="419"/>
      <c r="I32" s="419"/>
      <c r="J32" s="420"/>
      <c r="K32" s="374" t="s">
        <v>250</v>
      </c>
      <c r="L32" s="375"/>
      <c r="M32" s="391"/>
      <c r="N32" s="415" t="s">
        <v>205</v>
      </c>
      <c r="O32" s="416"/>
      <c r="P32" s="416"/>
      <c r="Q32" s="416"/>
      <c r="R32" s="416"/>
      <c r="S32" s="416"/>
      <c r="T32" s="416"/>
      <c r="U32" s="416"/>
      <c r="V32" s="417"/>
      <c r="W32" s="415" t="s">
        <v>401</v>
      </c>
      <c r="X32" s="416"/>
      <c r="Y32" s="416"/>
      <c r="Z32" s="416"/>
      <c r="AA32" s="417"/>
    </row>
    <row r="33" spans="1:27" ht="18" customHeight="1">
      <c r="A33" s="393"/>
      <c r="B33" s="415" t="s">
        <v>206</v>
      </c>
      <c r="C33" s="416"/>
      <c r="D33" s="416"/>
      <c r="E33" s="416"/>
      <c r="F33" s="416"/>
      <c r="G33" s="416"/>
      <c r="H33" s="416"/>
      <c r="I33" s="416"/>
      <c r="J33" s="417"/>
      <c r="K33" s="374" t="s">
        <v>252</v>
      </c>
      <c r="L33" s="375"/>
      <c r="M33" s="391"/>
      <c r="N33" s="415" t="s">
        <v>207</v>
      </c>
      <c r="O33" s="416"/>
      <c r="P33" s="416"/>
      <c r="Q33" s="416"/>
      <c r="R33" s="416"/>
      <c r="S33" s="416"/>
      <c r="T33" s="416"/>
      <c r="U33" s="416"/>
      <c r="V33" s="417"/>
      <c r="W33" s="415" t="s">
        <v>402</v>
      </c>
      <c r="X33" s="416"/>
      <c r="Y33" s="416"/>
      <c r="Z33" s="416"/>
      <c r="AA33" s="417"/>
    </row>
    <row r="34" spans="1:27" ht="18" customHeight="1">
      <c r="A34" s="393"/>
      <c r="B34" s="415" t="s">
        <v>50</v>
      </c>
      <c r="C34" s="416"/>
      <c r="D34" s="416"/>
      <c r="E34" s="416"/>
      <c r="F34" s="416"/>
      <c r="G34" s="416"/>
      <c r="H34" s="416"/>
      <c r="I34" s="416"/>
      <c r="J34" s="417"/>
      <c r="K34" s="374"/>
      <c r="L34" s="375"/>
      <c r="M34" s="391"/>
      <c r="N34" s="415"/>
      <c r="O34" s="416"/>
      <c r="P34" s="416"/>
      <c r="Q34" s="416"/>
      <c r="R34" s="416"/>
      <c r="S34" s="416"/>
      <c r="T34" s="416"/>
      <c r="U34" s="416"/>
      <c r="V34" s="417"/>
      <c r="W34" s="415"/>
      <c r="X34" s="416"/>
      <c r="Y34" s="416"/>
      <c r="Z34" s="416"/>
      <c r="AA34" s="417"/>
    </row>
    <row r="35" spans="1:27" ht="18" customHeight="1">
      <c r="A35" s="394"/>
      <c r="B35" s="415" t="s">
        <v>208</v>
      </c>
      <c r="C35" s="416"/>
      <c r="D35" s="416"/>
      <c r="E35" s="416"/>
      <c r="F35" s="416"/>
      <c r="G35" s="416"/>
      <c r="H35" s="416"/>
      <c r="I35" s="416"/>
      <c r="J35" s="417"/>
      <c r="K35" s="374"/>
      <c r="L35" s="375"/>
      <c r="M35" s="391"/>
      <c r="N35" s="415"/>
      <c r="O35" s="416"/>
      <c r="P35" s="416"/>
      <c r="Q35" s="416"/>
      <c r="R35" s="416"/>
      <c r="S35" s="416"/>
      <c r="T35" s="416"/>
      <c r="U35" s="416"/>
      <c r="V35" s="417"/>
      <c r="W35" s="374"/>
      <c r="X35" s="375"/>
      <c r="Y35" s="375"/>
      <c r="Z35" s="375"/>
      <c r="AA35" s="391"/>
    </row>
    <row r="36" spans="1:27" ht="18" customHeight="1">
      <c r="A36" s="392" t="s">
        <v>51</v>
      </c>
      <c r="B36" s="425" t="s">
        <v>43</v>
      </c>
      <c r="C36" s="425"/>
      <c r="D36" s="425"/>
      <c r="E36" s="425"/>
      <c r="F36" s="425"/>
      <c r="G36" s="425"/>
      <c r="H36" s="425"/>
      <c r="I36" s="425"/>
      <c r="J36" s="425"/>
      <c r="K36" s="374" t="s">
        <v>44</v>
      </c>
      <c r="L36" s="375"/>
      <c r="M36" s="391"/>
      <c r="N36" s="425" t="s">
        <v>45</v>
      </c>
      <c r="O36" s="425"/>
      <c r="P36" s="425"/>
      <c r="Q36" s="425"/>
      <c r="R36" s="425"/>
      <c r="S36" s="425"/>
      <c r="T36" s="425"/>
      <c r="U36" s="425"/>
      <c r="V36" s="425"/>
      <c r="W36" s="425" t="s">
        <v>46</v>
      </c>
      <c r="X36" s="425"/>
      <c r="Y36" s="425"/>
      <c r="Z36" s="425"/>
      <c r="AA36" s="425"/>
    </row>
    <row r="37" spans="1:27" ht="18" customHeight="1">
      <c r="A37" s="393"/>
      <c r="B37" s="425" t="s">
        <v>403</v>
      </c>
      <c r="C37" s="425"/>
      <c r="D37" s="425"/>
      <c r="E37" s="425"/>
      <c r="F37" s="425"/>
      <c r="G37" s="425"/>
      <c r="H37" s="425"/>
      <c r="I37" s="425"/>
      <c r="J37" s="425"/>
      <c r="K37" s="374" t="s">
        <v>254</v>
      </c>
      <c r="L37" s="375"/>
      <c r="M37" s="391"/>
      <c r="N37" s="425" t="s">
        <v>256</v>
      </c>
      <c r="O37" s="425"/>
      <c r="P37" s="425"/>
      <c r="Q37" s="425"/>
      <c r="R37" s="425"/>
      <c r="S37" s="425"/>
      <c r="T37" s="425"/>
      <c r="U37" s="425"/>
      <c r="V37" s="425"/>
      <c r="W37" s="425" t="s">
        <v>255</v>
      </c>
      <c r="X37" s="425"/>
      <c r="Y37" s="425"/>
      <c r="Z37" s="425"/>
      <c r="AA37" s="425"/>
    </row>
    <row r="38" spans="1:27" ht="18" customHeight="1">
      <c r="A38" s="393"/>
      <c r="B38" s="425" t="s">
        <v>404</v>
      </c>
      <c r="C38" s="425"/>
      <c r="D38" s="425"/>
      <c r="E38" s="425"/>
      <c r="F38" s="425"/>
      <c r="G38" s="425"/>
      <c r="H38" s="425"/>
      <c r="I38" s="425"/>
      <c r="J38" s="425"/>
      <c r="K38" s="374" t="s">
        <v>257</v>
      </c>
      <c r="L38" s="375"/>
      <c r="M38" s="391"/>
      <c r="N38" s="439" t="s">
        <v>628</v>
      </c>
      <c r="O38" s="440"/>
      <c r="P38" s="440"/>
      <c r="Q38" s="440"/>
      <c r="R38" s="440"/>
      <c r="S38" s="440"/>
      <c r="T38" s="440"/>
      <c r="U38" s="440"/>
      <c r="V38" s="441"/>
      <c r="W38" s="425" t="s">
        <v>258</v>
      </c>
      <c r="X38" s="425"/>
      <c r="Y38" s="425"/>
      <c r="Z38" s="425"/>
      <c r="AA38" s="425"/>
    </row>
    <row r="39" spans="1:27" ht="18" customHeight="1">
      <c r="A39" s="393"/>
      <c r="B39" s="425" t="s">
        <v>626</v>
      </c>
      <c r="C39" s="425"/>
      <c r="D39" s="425"/>
      <c r="E39" s="425"/>
      <c r="F39" s="425"/>
      <c r="G39" s="425"/>
      <c r="H39" s="425"/>
      <c r="I39" s="425"/>
      <c r="J39" s="425"/>
      <c r="K39" s="374" t="s">
        <v>259</v>
      </c>
      <c r="L39" s="375"/>
      <c r="M39" s="391"/>
      <c r="N39" s="425" t="s">
        <v>627</v>
      </c>
      <c r="O39" s="425"/>
      <c r="P39" s="425"/>
      <c r="Q39" s="425"/>
      <c r="R39" s="425"/>
      <c r="S39" s="425"/>
      <c r="T39" s="425"/>
      <c r="U39" s="425"/>
      <c r="V39" s="425"/>
      <c r="W39" s="425" t="s">
        <v>260</v>
      </c>
      <c r="X39" s="425"/>
      <c r="Y39" s="425"/>
      <c r="Z39" s="425"/>
      <c r="AA39" s="425"/>
    </row>
    <row r="40" spans="1:27" ht="18" customHeight="1">
      <c r="A40" s="393"/>
      <c r="B40" s="425" t="s">
        <v>261</v>
      </c>
      <c r="C40" s="425"/>
      <c r="D40" s="425"/>
      <c r="E40" s="425"/>
      <c r="F40" s="425"/>
      <c r="G40" s="425"/>
      <c r="H40" s="425"/>
      <c r="I40" s="425"/>
      <c r="J40" s="425"/>
      <c r="K40" s="374" t="s">
        <v>262</v>
      </c>
      <c r="L40" s="375"/>
      <c r="M40" s="391"/>
      <c r="N40" s="425" t="s">
        <v>47</v>
      </c>
      <c r="O40" s="425"/>
      <c r="P40" s="425"/>
      <c r="Q40" s="425"/>
      <c r="R40" s="425"/>
      <c r="S40" s="425"/>
      <c r="T40" s="425"/>
      <c r="U40" s="425"/>
      <c r="V40" s="425"/>
      <c r="W40" s="425" t="s">
        <v>263</v>
      </c>
      <c r="X40" s="425"/>
      <c r="Y40" s="425"/>
      <c r="Z40" s="425"/>
      <c r="AA40" s="425"/>
    </row>
    <row r="41" spans="1:27" ht="18" customHeight="1">
      <c r="A41" s="394"/>
      <c r="B41" s="425" t="s">
        <v>264</v>
      </c>
      <c r="C41" s="425"/>
      <c r="D41" s="425"/>
      <c r="E41" s="425"/>
      <c r="F41" s="425"/>
      <c r="G41" s="425"/>
      <c r="H41" s="425"/>
      <c r="I41" s="425"/>
      <c r="J41" s="425"/>
      <c r="K41" s="374" t="s">
        <v>265</v>
      </c>
      <c r="L41" s="375"/>
      <c r="M41" s="391"/>
      <c r="N41" s="425" t="s">
        <v>47</v>
      </c>
      <c r="O41" s="425"/>
      <c r="P41" s="425"/>
      <c r="Q41" s="425"/>
      <c r="R41" s="425"/>
      <c r="S41" s="425"/>
      <c r="T41" s="425"/>
      <c r="U41" s="425"/>
      <c r="V41" s="425"/>
      <c r="W41" s="425" t="s">
        <v>266</v>
      </c>
      <c r="X41" s="425"/>
      <c r="Y41" s="425"/>
      <c r="Z41" s="425"/>
      <c r="AA41" s="425"/>
    </row>
  </sheetData>
  <sheetProtection/>
  <mergeCells count="180">
    <mergeCell ref="N40:V40"/>
    <mergeCell ref="K37:M37"/>
    <mergeCell ref="W40:AA40"/>
    <mergeCell ref="W38:AA38"/>
    <mergeCell ref="B39:J39"/>
    <mergeCell ref="K39:M39"/>
    <mergeCell ref="N39:V39"/>
    <mergeCell ref="W39:AA39"/>
    <mergeCell ref="B38:J38"/>
    <mergeCell ref="K38:M38"/>
    <mergeCell ref="N38:V38"/>
    <mergeCell ref="B40:J40"/>
    <mergeCell ref="B30:J30"/>
    <mergeCell ref="N27:V27"/>
    <mergeCell ref="A30:A35"/>
    <mergeCell ref="B33:J33"/>
    <mergeCell ref="K33:M33"/>
    <mergeCell ref="A36:A41"/>
    <mergeCell ref="B36:J36"/>
    <mergeCell ref="B41:J41"/>
    <mergeCell ref="C13:D13"/>
    <mergeCell ref="B16:E16"/>
    <mergeCell ref="F16:M16"/>
    <mergeCell ref="N16:R16"/>
    <mergeCell ref="B8:E8"/>
    <mergeCell ref="AA11:AA12"/>
    <mergeCell ref="T11:T13"/>
    <mergeCell ref="E11:F12"/>
    <mergeCell ref="G11:I12"/>
    <mergeCell ref="G13:I13"/>
    <mergeCell ref="Y13:Z13"/>
    <mergeCell ref="J11:L12"/>
    <mergeCell ref="M11:S12"/>
    <mergeCell ref="U11:X12"/>
    <mergeCell ref="R8:V8"/>
    <mergeCell ref="W8:Y8"/>
    <mergeCell ref="A1:AA1"/>
    <mergeCell ref="R10:V10"/>
    <mergeCell ref="W10:Y10"/>
    <mergeCell ref="B10:E10"/>
    <mergeCell ref="F10:J10"/>
    <mergeCell ref="K10:M10"/>
    <mergeCell ref="N10:Q10"/>
    <mergeCell ref="R9:V9"/>
    <mergeCell ref="F9:J9"/>
    <mergeCell ref="B3:M3"/>
    <mergeCell ref="W35:AA35"/>
    <mergeCell ref="W34:AA34"/>
    <mergeCell ref="W27:AA27"/>
    <mergeCell ref="Z10:AA10"/>
    <mergeCell ref="Z9:AA9"/>
    <mergeCell ref="Z8:AA8"/>
    <mergeCell ref="W9:Y9"/>
    <mergeCell ref="Y11:Z12"/>
    <mergeCell ref="W28:AA28"/>
    <mergeCell ref="W29:AA29"/>
    <mergeCell ref="W37:AA37"/>
    <mergeCell ref="W41:AA41"/>
    <mergeCell ref="K8:M8"/>
    <mergeCell ref="N8:Q8"/>
    <mergeCell ref="W36:AA36"/>
    <mergeCell ref="W31:AA31"/>
    <mergeCell ref="W30:AA30"/>
    <mergeCell ref="W26:AA26"/>
    <mergeCell ref="K36:M36"/>
    <mergeCell ref="N36:V36"/>
    <mergeCell ref="W33:AA33"/>
    <mergeCell ref="N32:V32"/>
    <mergeCell ref="K41:M41"/>
    <mergeCell ref="N41:V41"/>
    <mergeCell ref="B37:J37"/>
    <mergeCell ref="N37:V37"/>
    <mergeCell ref="K40:M40"/>
    <mergeCell ref="B34:J34"/>
    <mergeCell ref="K34:M34"/>
    <mergeCell ref="N34:V34"/>
    <mergeCell ref="W24:AA24"/>
    <mergeCell ref="W25:AA25"/>
    <mergeCell ref="N26:V26"/>
    <mergeCell ref="K24:M24"/>
    <mergeCell ref="N24:V24"/>
    <mergeCell ref="K27:M27"/>
    <mergeCell ref="N31:V31"/>
    <mergeCell ref="B32:J32"/>
    <mergeCell ref="K32:M32"/>
    <mergeCell ref="B31:J31"/>
    <mergeCell ref="K30:M30"/>
    <mergeCell ref="B35:J35"/>
    <mergeCell ref="N33:V33"/>
    <mergeCell ref="N35:V35"/>
    <mergeCell ref="K35:M35"/>
    <mergeCell ref="W32:AA32"/>
    <mergeCell ref="K31:M31"/>
    <mergeCell ref="N25:V25"/>
    <mergeCell ref="K26:M26"/>
    <mergeCell ref="K29:M29"/>
    <mergeCell ref="N29:V29"/>
    <mergeCell ref="K25:M25"/>
    <mergeCell ref="K28:M28"/>
    <mergeCell ref="N28:V28"/>
    <mergeCell ref="N30:V30"/>
    <mergeCell ref="E25:J25"/>
    <mergeCell ref="E27:J27"/>
    <mergeCell ref="A24:A29"/>
    <mergeCell ref="B24:J24"/>
    <mergeCell ref="B25:D26"/>
    <mergeCell ref="E26:J26"/>
    <mergeCell ref="E29:J29"/>
    <mergeCell ref="B27:D29"/>
    <mergeCell ref="E28:J28"/>
    <mergeCell ref="A17:A23"/>
    <mergeCell ref="B17:M17"/>
    <mergeCell ref="N17:X17"/>
    <mergeCell ref="Y17:AA17"/>
    <mergeCell ref="N22:R22"/>
    <mergeCell ref="E21:I21"/>
    <mergeCell ref="E22:I22"/>
    <mergeCell ref="B19:D19"/>
    <mergeCell ref="B20:D20"/>
    <mergeCell ref="B18:D18"/>
    <mergeCell ref="S16:AA16"/>
    <mergeCell ref="W14:AA14"/>
    <mergeCell ref="B15:D15"/>
    <mergeCell ref="E15:G15"/>
    <mergeCell ref="H15:K15"/>
    <mergeCell ref="L15:O15"/>
    <mergeCell ref="P15:R15"/>
    <mergeCell ref="S15:U15"/>
    <mergeCell ref="V15:X15"/>
    <mergeCell ref="Y15:AA15"/>
    <mergeCell ref="A11:A14"/>
    <mergeCell ref="B14:H14"/>
    <mergeCell ref="I14:N14"/>
    <mergeCell ref="O14:V14"/>
    <mergeCell ref="E13:F13"/>
    <mergeCell ref="J13:L13"/>
    <mergeCell ref="M13:S13"/>
    <mergeCell ref="U13:X13"/>
    <mergeCell ref="B11:B13"/>
    <mergeCell ref="C11:D12"/>
    <mergeCell ref="N3:P3"/>
    <mergeCell ref="Q3:AA3"/>
    <mergeCell ref="B4:AA4"/>
    <mergeCell ref="A6:A10"/>
    <mergeCell ref="B6:E6"/>
    <mergeCell ref="B7:E7"/>
    <mergeCell ref="F6:J7"/>
    <mergeCell ref="F8:J8"/>
    <mergeCell ref="B9:E9"/>
    <mergeCell ref="B5:AA5"/>
    <mergeCell ref="K6:M7"/>
    <mergeCell ref="N6:Q7"/>
    <mergeCell ref="R6:V7"/>
    <mergeCell ref="W6:Y7"/>
    <mergeCell ref="Z6:AA7"/>
    <mergeCell ref="K9:M9"/>
    <mergeCell ref="N9:Q9"/>
    <mergeCell ref="B23:D23"/>
    <mergeCell ref="J18:L18"/>
    <mergeCell ref="N21:R21"/>
    <mergeCell ref="J19:L19"/>
    <mergeCell ref="J20:L20"/>
    <mergeCell ref="J23:L23"/>
    <mergeCell ref="E23:I23"/>
    <mergeCell ref="N23:R23"/>
    <mergeCell ref="N18:R18"/>
    <mergeCell ref="N19:R19"/>
    <mergeCell ref="N20:R20"/>
    <mergeCell ref="E18:I18"/>
    <mergeCell ref="E19:I19"/>
    <mergeCell ref="E20:I20"/>
    <mergeCell ref="Y18:Z22"/>
    <mergeCell ref="AA18:AA22"/>
    <mergeCell ref="S22:W22"/>
    <mergeCell ref="S23:W23"/>
    <mergeCell ref="S21:W21"/>
    <mergeCell ref="S18:W18"/>
    <mergeCell ref="S19:W19"/>
    <mergeCell ref="S20:W20"/>
    <mergeCell ref="Y23:Z23"/>
  </mergeCells>
  <printOptions/>
  <pageMargins left="0.26" right="0.25" top="0.45" bottom="0.52" header="0.19" footer="0.3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41"/>
  <sheetViews>
    <sheetView zoomScalePageLayoutView="0" workbookViewId="0" topLeftCell="A1">
      <selection activeCell="E15" sqref="E15"/>
    </sheetView>
  </sheetViews>
  <sheetFormatPr defaultColWidth="8.88671875" defaultRowHeight="13.5"/>
  <cols>
    <col min="1" max="1" width="6.99609375" style="109" customWidth="1"/>
    <col min="2" max="2" width="19.88671875" style="109" customWidth="1"/>
    <col min="3" max="4" width="5.77734375" style="109" customWidth="1"/>
    <col min="5" max="5" width="27.99609375" style="109" customWidth="1"/>
    <col min="6" max="6" width="14.88671875" style="109" customWidth="1"/>
  </cols>
  <sheetData>
    <row r="1" spans="1:6" ht="22.5" customHeight="1">
      <c r="A1" s="426" t="s">
        <v>52</v>
      </c>
      <c r="B1" s="426"/>
      <c r="C1" s="426"/>
      <c r="D1" s="426"/>
      <c r="E1" s="426"/>
      <c r="F1" s="426"/>
    </row>
    <row r="2" ht="7.5" customHeight="1" thickBot="1">
      <c r="A2" s="118"/>
    </row>
    <row r="3" spans="1:6" ht="12" customHeight="1">
      <c r="A3" s="448" t="s">
        <v>53</v>
      </c>
      <c r="B3" s="450" t="s">
        <v>54</v>
      </c>
      <c r="C3" s="452" t="s">
        <v>55</v>
      </c>
      <c r="D3" s="453"/>
      <c r="E3" s="450" t="s">
        <v>56</v>
      </c>
      <c r="F3" s="460" t="s">
        <v>57</v>
      </c>
    </row>
    <row r="4" spans="1:6" ht="12" customHeight="1" thickBot="1">
      <c r="A4" s="449"/>
      <c r="B4" s="451"/>
      <c r="C4" s="8" t="s">
        <v>58</v>
      </c>
      <c r="D4" s="8" t="s">
        <v>59</v>
      </c>
      <c r="E4" s="451"/>
      <c r="F4" s="461"/>
    </row>
    <row r="5" spans="1:6" ht="18.75" customHeight="1" thickTop="1">
      <c r="A5" s="119" t="s">
        <v>60</v>
      </c>
      <c r="B5" s="120" t="s">
        <v>62</v>
      </c>
      <c r="C5" s="121">
        <v>43</v>
      </c>
      <c r="D5" s="121">
        <v>143</v>
      </c>
      <c r="E5" s="143" t="s">
        <v>222</v>
      </c>
      <c r="F5" s="123" t="s">
        <v>267</v>
      </c>
    </row>
    <row r="6" spans="1:6" ht="18.75" customHeight="1">
      <c r="A6" s="124" t="s">
        <v>61</v>
      </c>
      <c r="B6" s="125" t="s">
        <v>63</v>
      </c>
      <c r="C6" s="126">
        <v>3</v>
      </c>
      <c r="D6" s="126">
        <v>3</v>
      </c>
      <c r="E6" s="127"/>
      <c r="F6" s="128" t="s">
        <v>64</v>
      </c>
    </row>
    <row r="7" spans="1:6" ht="18.75" customHeight="1">
      <c r="A7" s="129"/>
      <c r="B7" s="125" t="s">
        <v>65</v>
      </c>
      <c r="C7" s="126">
        <v>0</v>
      </c>
      <c r="D7" s="126">
        <v>0</v>
      </c>
      <c r="E7" s="125"/>
      <c r="F7" s="128" t="s">
        <v>64</v>
      </c>
    </row>
    <row r="8" spans="1:6" ht="18.75" customHeight="1">
      <c r="A8" s="130" t="s">
        <v>66</v>
      </c>
      <c r="B8" s="131" t="s">
        <v>69</v>
      </c>
      <c r="C8" s="126">
        <v>8</v>
      </c>
      <c r="D8" s="126">
        <v>96</v>
      </c>
      <c r="E8" s="125" t="s">
        <v>271</v>
      </c>
      <c r="F8" s="128" t="s">
        <v>268</v>
      </c>
    </row>
    <row r="9" spans="1:6" ht="18.75" customHeight="1">
      <c r="A9" s="124" t="s">
        <v>67</v>
      </c>
      <c r="B9" s="131" t="s">
        <v>70</v>
      </c>
      <c r="C9" s="126">
        <v>80</v>
      </c>
      <c r="D9" s="126">
        <v>105</v>
      </c>
      <c r="E9" s="125"/>
      <c r="F9" s="128" t="s">
        <v>270</v>
      </c>
    </row>
    <row r="10" spans="1:6" ht="18.75" customHeight="1">
      <c r="A10" s="124" t="s">
        <v>68</v>
      </c>
      <c r="B10" s="125" t="s">
        <v>71</v>
      </c>
      <c r="C10" s="126">
        <v>1</v>
      </c>
      <c r="D10" s="126">
        <v>1</v>
      </c>
      <c r="E10" s="125" t="s">
        <v>209</v>
      </c>
      <c r="F10" s="128" t="s">
        <v>269</v>
      </c>
    </row>
    <row r="11" spans="1:6" ht="25.5" customHeight="1">
      <c r="A11" s="129"/>
      <c r="B11" s="125" t="s">
        <v>72</v>
      </c>
      <c r="C11" s="126">
        <v>8</v>
      </c>
      <c r="D11" s="126">
        <v>119</v>
      </c>
      <c r="E11" s="190" t="s">
        <v>405</v>
      </c>
      <c r="F11" s="128"/>
    </row>
    <row r="12" spans="1:6" ht="18.75" customHeight="1">
      <c r="A12" s="130" t="s">
        <v>73</v>
      </c>
      <c r="B12" s="125" t="s">
        <v>77</v>
      </c>
      <c r="C12" s="126">
        <v>22</v>
      </c>
      <c r="D12" s="126">
        <v>28</v>
      </c>
      <c r="E12" s="131" t="s">
        <v>78</v>
      </c>
      <c r="F12" s="128" t="s">
        <v>272</v>
      </c>
    </row>
    <row r="13" spans="1:6" ht="18.75" customHeight="1">
      <c r="A13" s="124"/>
      <c r="B13" s="125" t="s">
        <v>79</v>
      </c>
      <c r="C13" s="126">
        <v>6</v>
      </c>
      <c r="D13" s="126">
        <v>10</v>
      </c>
      <c r="E13" s="125" t="s">
        <v>80</v>
      </c>
      <c r="F13" s="128" t="s">
        <v>210</v>
      </c>
    </row>
    <row r="14" spans="1:6" ht="18.75" customHeight="1">
      <c r="A14" s="124" t="s">
        <v>74</v>
      </c>
      <c r="B14" s="125" t="s">
        <v>81</v>
      </c>
      <c r="C14" s="126">
        <v>40</v>
      </c>
      <c r="D14" s="126">
        <v>86</v>
      </c>
      <c r="E14" s="125" t="s">
        <v>82</v>
      </c>
      <c r="F14" s="128" t="s">
        <v>273</v>
      </c>
    </row>
    <row r="15" spans="1:6" ht="18.75" customHeight="1">
      <c r="A15" s="124"/>
      <c r="B15" s="125" t="s">
        <v>83</v>
      </c>
      <c r="C15" s="126">
        <v>3</v>
      </c>
      <c r="D15" s="126">
        <v>3</v>
      </c>
      <c r="E15" s="125"/>
      <c r="F15" s="128" t="s">
        <v>275</v>
      </c>
    </row>
    <row r="16" spans="1:6" ht="18.75" customHeight="1">
      <c r="A16" s="124" t="s">
        <v>75</v>
      </c>
      <c r="B16" s="125" t="s">
        <v>84</v>
      </c>
      <c r="C16" s="126">
        <v>13</v>
      </c>
      <c r="D16" s="126">
        <v>13</v>
      </c>
      <c r="E16" s="125" t="s">
        <v>85</v>
      </c>
      <c r="F16" s="128" t="s">
        <v>274</v>
      </c>
    </row>
    <row r="17" spans="1:6" ht="18.75" customHeight="1">
      <c r="A17" s="124"/>
      <c r="B17" s="125" t="s">
        <v>86</v>
      </c>
      <c r="C17" s="126"/>
      <c r="D17" s="126"/>
      <c r="E17" s="125" t="s">
        <v>412</v>
      </c>
      <c r="F17" s="128" t="s">
        <v>211</v>
      </c>
    </row>
    <row r="18" spans="1:6" ht="18.75" customHeight="1">
      <c r="A18" s="124" t="s">
        <v>76</v>
      </c>
      <c r="B18" s="125" t="s">
        <v>87</v>
      </c>
      <c r="C18" s="126">
        <v>5</v>
      </c>
      <c r="D18" s="126">
        <v>3</v>
      </c>
      <c r="E18" s="193" t="s">
        <v>413</v>
      </c>
      <c r="F18" s="128" t="s">
        <v>0</v>
      </c>
    </row>
    <row r="19" spans="1:6" ht="18.75" customHeight="1">
      <c r="A19" s="129"/>
      <c r="B19" s="125" t="s">
        <v>88</v>
      </c>
      <c r="C19" s="126"/>
      <c r="D19" s="126"/>
      <c r="E19" s="132" t="s">
        <v>221</v>
      </c>
      <c r="F19" s="128" t="s">
        <v>212</v>
      </c>
    </row>
    <row r="20" spans="1:6" ht="18.75" customHeight="1">
      <c r="A20" s="130"/>
      <c r="B20" s="454" t="s">
        <v>93</v>
      </c>
      <c r="C20" s="456">
        <v>18</v>
      </c>
      <c r="D20" s="456">
        <v>59</v>
      </c>
      <c r="E20" s="458" t="s">
        <v>406</v>
      </c>
      <c r="F20" s="133" t="s">
        <v>634</v>
      </c>
    </row>
    <row r="21" spans="1:6" ht="18.75" customHeight="1">
      <c r="A21" s="124"/>
      <c r="B21" s="455"/>
      <c r="C21" s="457"/>
      <c r="D21" s="457"/>
      <c r="E21" s="459"/>
      <c r="F21" s="134" t="s">
        <v>1</v>
      </c>
    </row>
    <row r="22" spans="1:6" ht="18.75" customHeight="1">
      <c r="A22" s="124" t="s">
        <v>89</v>
      </c>
      <c r="B22" s="131" t="s">
        <v>94</v>
      </c>
      <c r="C22" s="126">
        <v>9</v>
      </c>
      <c r="D22" s="126">
        <v>9</v>
      </c>
      <c r="E22" s="125" t="s">
        <v>414</v>
      </c>
      <c r="F22" s="135"/>
    </row>
    <row r="23" spans="1:6" ht="18.75" customHeight="1">
      <c r="A23" s="124" t="s">
        <v>90</v>
      </c>
      <c r="B23" s="454" t="s">
        <v>95</v>
      </c>
      <c r="C23" s="456">
        <v>22</v>
      </c>
      <c r="D23" s="456">
        <v>37</v>
      </c>
      <c r="E23" s="458" t="s">
        <v>415</v>
      </c>
      <c r="F23" s="136" t="s">
        <v>213</v>
      </c>
    </row>
    <row r="24" spans="1:6" ht="18.75" customHeight="1">
      <c r="A24" s="124" t="s">
        <v>91</v>
      </c>
      <c r="B24" s="455"/>
      <c r="C24" s="457"/>
      <c r="D24" s="457"/>
      <c r="E24" s="459"/>
      <c r="F24" s="137" t="s">
        <v>214</v>
      </c>
    </row>
    <row r="25" spans="1:6" ht="18.75" customHeight="1">
      <c r="A25" s="124" t="s">
        <v>92</v>
      </c>
      <c r="B25" s="131" t="s">
        <v>96</v>
      </c>
      <c r="C25" s="126">
        <v>12</v>
      </c>
      <c r="D25" s="126">
        <v>36</v>
      </c>
      <c r="E25" s="127" t="s">
        <v>416</v>
      </c>
      <c r="F25" s="128" t="s">
        <v>2</v>
      </c>
    </row>
    <row r="26" spans="1:6" ht="18.75" customHeight="1">
      <c r="A26" s="124" t="s">
        <v>68</v>
      </c>
      <c r="B26" s="125" t="s">
        <v>97</v>
      </c>
      <c r="C26" s="126">
        <v>1</v>
      </c>
      <c r="D26" s="126">
        <v>2</v>
      </c>
      <c r="E26" s="122" t="s">
        <v>215</v>
      </c>
      <c r="F26" s="128"/>
    </row>
    <row r="27" spans="1:6" ht="24" customHeight="1">
      <c r="A27" s="138"/>
      <c r="B27" s="125" t="s">
        <v>98</v>
      </c>
      <c r="C27" s="126">
        <v>8</v>
      </c>
      <c r="D27" s="126">
        <v>97</v>
      </c>
      <c r="E27" s="139" t="s">
        <v>216</v>
      </c>
      <c r="F27" s="128"/>
    </row>
    <row r="28" spans="1:6" ht="21.75" customHeight="1">
      <c r="A28" s="129"/>
      <c r="B28" s="125" t="s">
        <v>99</v>
      </c>
      <c r="C28" s="126">
        <v>6</v>
      </c>
      <c r="D28" s="126">
        <v>23</v>
      </c>
      <c r="E28" s="139" t="s">
        <v>407</v>
      </c>
      <c r="F28" s="140"/>
    </row>
    <row r="29" spans="1:6" ht="18.75" customHeight="1">
      <c r="A29" s="130" t="s">
        <v>100</v>
      </c>
      <c r="B29" s="125" t="s">
        <v>103</v>
      </c>
      <c r="C29" s="126">
        <v>1</v>
      </c>
      <c r="D29" s="126">
        <v>0</v>
      </c>
      <c r="E29" s="125" t="s">
        <v>217</v>
      </c>
      <c r="F29" s="141"/>
    </row>
    <row r="30" spans="1:6" ht="18" customHeight="1">
      <c r="A30" s="124" t="s">
        <v>101</v>
      </c>
      <c r="B30" s="125" t="s">
        <v>104</v>
      </c>
      <c r="C30" s="126">
        <v>15</v>
      </c>
      <c r="D30" s="126">
        <v>20</v>
      </c>
      <c r="E30" s="139" t="s">
        <v>6</v>
      </c>
      <c r="F30" s="141" t="s">
        <v>3</v>
      </c>
    </row>
    <row r="31" spans="1:6" ht="18" customHeight="1">
      <c r="A31" s="124" t="s">
        <v>102</v>
      </c>
      <c r="B31" s="125" t="s">
        <v>105</v>
      </c>
      <c r="C31" s="126">
        <v>17</v>
      </c>
      <c r="D31" s="126">
        <v>82</v>
      </c>
      <c r="E31" s="131" t="s">
        <v>5</v>
      </c>
      <c r="F31" s="141" t="s">
        <v>4</v>
      </c>
    </row>
    <row r="32" spans="1:6" ht="21.75" customHeight="1">
      <c r="A32" s="138"/>
      <c r="B32" s="125" t="s">
        <v>106</v>
      </c>
      <c r="C32" s="446">
        <v>304</v>
      </c>
      <c r="D32" s="447"/>
      <c r="E32" s="139" t="s">
        <v>408</v>
      </c>
      <c r="F32" s="141"/>
    </row>
    <row r="33" spans="1:6" ht="18.75" customHeight="1">
      <c r="A33" s="142"/>
      <c r="B33" s="125" t="s">
        <v>218</v>
      </c>
      <c r="C33" s="446">
        <v>145</v>
      </c>
      <c r="D33" s="447"/>
      <c r="E33" s="125" t="s">
        <v>218</v>
      </c>
      <c r="F33" s="141"/>
    </row>
    <row r="34" spans="1:6" ht="18.75" customHeight="1">
      <c r="A34" s="124" t="s">
        <v>107</v>
      </c>
      <c r="B34" s="131" t="s">
        <v>109</v>
      </c>
      <c r="C34" s="442">
        <v>19</v>
      </c>
      <c r="D34" s="443"/>
      <c r="E34" s="125" t="s">
        <v>7</v>
      </c>
      <c r="F34" s="141"/>
    </row>
    <row r="35" spans="1:6" ht="18.75" customHeight="1">
      <c r="A35" s="124" t="s">
        <v>108</v>
      </c>
      <c r="B35" s="125" t="s">
        <v>110</v>
      </c>
      <c r="C35" s="442">
        <v>270</v>
      </c>
      <c r="D35" s="443"/>
      <c r="E35" s="131" t="s">
        <v>8</v>
      </c>
      <c r="F35" s="141"/>
    </row>
    <row r="36" spans="1:6" ht="24" customHeight="1">
      <c r="A36" s="124" t="s">
        <v>29</v>
      </c>
      <c r="B36" s="125" t="s">
        <v>111</v>
      </c>
      <c r="C36" s="442">
        <v>18</v>
      </c>
      <c r="D36" s="443"/>
      <c r="E36" s="139" t="s">
        <v>409</v>
      </c>
      <c r="F36" s="141"/>
    </row>
    <row r="37" spans="1:6" ht="18.75" customHeight="1">
      <c r="A37" s="124" t="s">
        <v>30</v>
      </c>
      <c r="B37" s="125" t="s">
        <v>112</v>
      </c>
      <c r="C37" s="442"/>
      <c r="D37" s="443"/>
      <c r="E37" s="143"/>
      <c r="F37" s="141" t="s">
        <v>219</v>
      </c>
    </row>
    <row r="38" spans="1:6" ht="23.25" customHeight="1">
      <c r="A38" s="129"/>
      <c r="B38" s="125" t="s">
        <v>113</v>
      </c>
      <c r="C38" s="442">
        <v>329</v>
      </c>
      <c r="D38" s="443"/>
      <c r="E38" s="139" t="s">
        <v>417</v>
      </c>
      <c r="F38" s="144"/>
    </row>
    <row r="39" spans="1:6" ht="18.75" customHeight="1">
      <c r="A39" s="130" t="s">
        <v>114</v>
      </c>
      <c r="B39" s="125" t="s">
        <v>116</v>
      </c>
      <c r="C39" s="442">
        <v>57</v>
      </c>
      <c r="D39" s="443"/>
      <c r="E39" s="127" t="s">
        <v>220</v>
      </c>
      <c r="F39" s="144"/>
    </row>
    <row r="40" spans="1:6" ht="23.25" customHeight="1">
      <c r="A40" s="124" t="s">
        <v>115</v>
      </c>
      <c r="B40" s="125" t="s">
        <v>117</v>
      </c>
      <c r="C40" s="442">
        <v>68</v>
      </c>
      <c r="D40" s="443"/>
      <c r="E40" s="145" t="s">
        <v>410</v>
      </c>
      <c r="F40" s="144"/>
    </row>
    <row r="41" spans="1:6" ht="24" customHeight="1" thickBot="1">
      <c r="A41" s="146"/>
      <c r="B41" s="147" t="s">
        <v>118</v>
      </c>
      <c r="C41" s="444">
        <v>272</v>
      </c>
      <c r="D41" s="445"/>
      <c r="E41" s="148" t="s">
        <v>411</v>
      </c>
      <c r="F41" s="149"/>
    </row>
  </sheetData>
  <sheetProtection/>
  <mergeCells count="24">
    <mergeCell ref="E3:E4"/>
    <mergeCell ref="A1:F1"/>
    <mergeCell ref="B23:B24"/>
    <mergeCell ref="C23:C24"/>
    <mergeCell ref="D23:D24"/>
    <mergeCell ref="E23:E24"/>
    <mergeCell ref="F3:F4"/>
    <mergeCell ref="E20:E21"/>
    <mergeCell ref="C32:D32"/>
    <mergeCell ref="C33:D33"/>
    <mergeCell ref="A3:A4"/>
    <mergeCell ref="B3:B4"/>
    <mergeCell ref="C3:D3"/>
    <mergeCell ref="B20:B21"/>
    <mergeCell ref="C20:C21"/>
    <mergeCell ref="D20:D21"/>
    <mergeCell ref="C34:D34"/>
    <mergeCell ref="C39:D39"/>
    <mergeCell ref="C40:D40"/>
    <mergeCell ref="C41:D41"/>
    <mergeCell ref="C35:D35"/>
    <mergeCell ref="C36:D36"/>
    <mergeCell ref="C37:D37"/>
    <mergeCell ref="C38:D38"/>
  </mergeCells>
  <printOptions/>
  <pageMargins left="0.48" right="0.43" top="0.23" bottom="0.37" header="0.17" footer="0.2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41"/>
  <sheetViews>
    <sheetView zoomScalePageLayoutView="0" workbookViewId="0" topLeftCell="A1">
      <selection activeCell="A22" sqref="A22"/>
    </sheetView>
  </sheetViews>
  <sheetFormatPr defaultColWidth="8.88671875" defaultRowHeight="13.5"/>
  <cols>
    <col min="1" max="1" width="82.88671875" style="109" customWidth="1"/>
  </cols>
  <sheetData>
    <row r="1" ht="32.25" customHeight="1">
      <c r="A1" s="14" t="s">
        <v>120</v>
      </c>
    </row>
    <row r="2" ht="20.25" customHeight="1">
      <c r="A2" s="15"/>
    </row>
    <row r="3" s="12" customFormat="1" ht="20.25" customHeight="1">
      <c r="A3" s="16" t="s">
        <v>284</v>
      </c>
    </row>
    <row r="4" s="12" customFormat="1" ht="20.25" customHeight="1">
      <c r="A4" s="16" t="s">
        <v>285</v>
      </c>
    </row>
    <row r="5" s="19" customFormat="1" ht="20.25" customHeight="1">
      <c r="A5" s="113" t="s">
        <v>617</v>
      </c>
    </row>
    <row r="6" s="19" customFormat="1" ht="20.25" customHeight="1">
      <c r="A6" s="113" t="s">
        <v>618</v>
      </c>
    </row>
    <row r="7" s="19" customFormat="1" ht="20.25" customHeight="1">
      <c r="A7" s="113" t="s">
        <v>619</v>
      </c>
    </row>
    <row r="8" s="19" customFormat="1" ht="20.25" customHeight="1">
      <c r="A8" s="113" t="s">
        <v>620</v>
      </c>
    </row>
    <row r="9" s="19" customFormat="1" ht="20.25" customHeight="1">
      <c r="A9" s="113" t="s">
        <v>621</v>
      </c>
    </row>
    <row r="10" s="19" customFormat="1" ht="20.25" customHeight="1">
      <c r="A10" s="113" t="s">
        <v>622</v>
      </c>
    </row>
    <row r="11" s="19" customFormat="1" ht="20.25" customHeight="1">
      <c r="A11" s="113" t="s">
        <v>623</v>
      </c>
    </row>
    <row r="12" s="19" customFormat="1" ht="20.25" customHeight="1">
      <c r="A12" s="113" t="s">
        <v>635</v>
      </c>
    </row>
    <row r="13" s="19" customFormat="1" ht="20.25" customHeight="1">
      <c r="A13" s="113" t="s">
        <v>624</v>
      </c>
    </row>
    <row r="14" s="19" customFormat="1" ht="20.25" customHeight="1">
      <c r="A14" s="113" t="s">
        <v>625</v>
      </c>
    </row>
    <row r="15" s="19" customFormat="1" ht="20.25" customHeight="1">
      <c r="A15" s="113"/>
    </row>
    <row r="16" s="19" customFormat="1" ht="20.25" customHeight="1">
      <c r="A16" s="113"/>
    </row>
    <row r="17" s="12" customFormat="1" ht="20.25" customHeight="1">
      <c r="A17" s="16" t="s">
        <v>286</v>
      </c>
    </row>
    <row r="18" s="12" customFormat="1" ht="20.25" customHeight="1">
      <c r="A18" s="16" t="s">
        <v>287</v>
      </c>
    </row>
    <row r="19" s="19" customFormat="1" ht="20.25" customHeight="1">
      <c r="A19" s="113" t="s">
        <v>276</v>
      </c>
    </row>
    <row r="20" s="19" customFormat="1" ht="20.25" customHeight="1">
      <c r="A20" s="113" t="s">
        <v>288</v>
      </c>
    </row>
    <row r="21" s="19" customFormat="1" ht="20.25" customHeight="1">
      <c r="A21" s="113" t="s">
        <v>277</v>
      </c>
    </row>
    <row r="22" s="19" customFormat="1" ht="20.25" customHeight="1">
      <c r="A22" s="113" t="s">
        <v>289</v>
      </c>
    </row>
    <row r="23" s="19" customFormat="1" ht="20.25" customHeight="1">
      <c r="A23" s="113" t="s">
        <v>290</v>
      </c>
    </row>
    <row r="24" s="19" customFormat="1" ht="20.25" customHeight="1">
      <c r="A24" s="113" t="s">
        <v>636</v>
      </c>
    </row>
    <row r="25" s="19" customFormat="1" ht="20.25" customHeight="1">
      <c r="A25" s="113" t="s">
        <v>278</v>
      </c>
    </row>
    <row r="26" s="19" customFormat="1" ht="20.25" customHeight="1">
      <c r="A26" s="113" t="s">
        <v>279</v>
      </c>
    </row>
    <row r="27" s="19" customFormat="1" ht="20.25" customHeight="1">
      <c r="A27" s="113" t="s">
        <v>280</v>
      </c>
    </row>
    <row r="28" s="19" customFormat="1" ht="20.25" customHeight="1">
      <c r="A28" s="114" t="s">
        <v>291</v>
      </c>
    </row>
    <row r="29" s="19" customFormat="1" ht="20.25" customHeight="1">
      <c r="A29" s="114" t="s">
        <v>281</v>
      </c>
    </row>
    <row r="30" s="19" customFormat="1" ht="20.25" customHeight="1">
      <c r="A30" s="114" t="s">
        <v>292</v>
      </c>
    </row>
    <row r="31" s="19" customFormat="1" ht="20.25" customHeight="1">
      <c r="A31" s="115" t="s">
        <v>282</v>
      </c>
    </row>
    <row r="32" s="19" customFormat="1" ht="20.25" customHeight="1">
      <c r="A32" s="115" t="s">
        <v>283</v>
      </c>
    </row>
    <row r="33" s="13" customFormat="1" ht="19.5" customHeight="1" thickBot="1">
      <c r="A33" s="116"/>
    </row>
    <row r="34" s="13" customFormat="1" ht="20.25" customHeight="1">
      <c r="A34" s="117"/>
    </row>
    <row r="35" s="13" customFormat="1" ht="15.75" customHeight="1">
      <c r="A35" s="117"/>
    </row>
    <row r="36" s="13" customFormat="1" ht="15.75" customHeight="1">
      <c r="A36" s="117"/>
    </row>
    <row r="37" s="13" customFormat="1" ht="15.75" customHeight="1">
      <c r="A37" s="117"/>
    </row>
    <row r="38" s="13" customFormat="1" ht="15.75" customHeight="1">
      <c r="A38" s="117"/>
    </row>
    <row r="39" s="13" customFormat="1" ht="15.75" customHeight="1">
      <c r="A39" s="117"/>
    </row>
    <row r="40" ht="13.5">
      <c r="A40" s="117"/>
    </row>
    <row r="41" ht="13.5">
      <c r="A41" s="117"/>
    </row>
  </sheetData>
  <sheetProtection/>
  <printOptions/>
  <pageMargins left="0.48" right="0.31496062992125984" top="0.984251968503937" bottom="1.0236220472440944" header="0.3937007874015748" footer="0.74803149606299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Digital NEX</cp:lastModifiedBy>
  <cp:lastPrinted>2010-11-06T11:00:07Z</cp:lastPrinted>
  <dcterms:created xsi:type="dcterms:W3CDTF">2007-05-28T02:09:31Z</dcterms:created>
  <dcterms:modified xsi:type="dcterms:W3CDTF">2010-11-16T14:57:40Z</dcterms:modified>
  <cp:category/>
  <cp:version/>
  <cp:contentType/>
  <cp:contentStatus/>
</cp:coreProperties>
</file>