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Desktop\회계보고입니다\"/>
    </mc:Choice>
  </mc:AlternateContent>
  <xr:revisionPtr revIDLastSave="0" documentId="13_ncr:1_{A4CD149B-FCF3-41FB-8D5C-5C6598123F3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022-1월" sheetId="12" r:id="rId1"/>
    <sheet name="2022-2월 (2)" sheetId="13" r:id="rId2"/>
    <sheet name="2022-3월 (3)" sheetId="14" r:id="rId3"/>
    <sheet name="Sheet1" sheetId="2" r:id="rId4"/>
    <sheet name="Sheet2" sheetId="3" r:id="rId5"/>
  </sheets>
  <definedNames>
    <definedName name="_xlnm.Print_Area" localSheetId="0">'2022-1월'!$A$1:$H$32</definedName>
    <definedName name="_xlnm.Print_Area" localSheetId="1">'2022-2월 (2)'!$A$1:$H$32</definedName>
    <definedName name="_xlnm.Print_Area" localSheetId="2">'2022-3월 (3)'!$A$1:$H$32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4" l="1"/>
  <c r="H18" i="14" s="1"/>
  <c r="P23" i="14"/>
  <c r="I29" i="14"/>
  <c r="D29" i="14"/>
  <c r="C29" i="14"/>
  <c r="M27" i="14"/>
  <c r="M26" i="14"/>
  <c r="E26" i="14"/>
  <c r="M25" i="14"/>
  <c r="E25" i="14"/>
  <c r="M24" i="14"/>
  <c r="E24" i="14"/>
  <c r="M23" i="14"/>
  <c r="E23" i="14"/>
  <c r="M22" i="14"/>
  <c r="E22" i="14"/>
  <c r="M21" i="14"/>
  <c r="E21" i="14"/>
  <c r="M20" i="14"/>
  <c r="E20" i="14"/>
  <c r="M19" i="14"/>
  <c r="E19" i="14"/>
  <c r="M18" i="14"/>
  <c r="E18" i="14"/>
  <c r="M17" i="14"/>
  <c r="E17" i="14"/>
  <c r="M16" i="14"/>
  <c r="E16" i="14"/>
  <c r="M15" i="14"/>
  <c r="E15" i="14"/>
  <c r="M14" i="14"/>
  <c r="E14" i="14"/>
  <c r="E29" i="14" s="1"/>
  <c r="I13" i="14"/>
  <c r="H13" i="14"/>
  <c r="D13" i="14"/>
  <c r="M13" i="14" s="1"/>
  <c r="C13" i="14"/>
  <c r="M12" i="14"/>
  <c r="M11" i="14"/>
  <c r="E11" i="14"/>
  <c r="M10" i="14"/>
  <c r="E10" i="14"/>
  <c r="M9" i="14"/>
  <c r="E9" i="14"/>
  <c r="M8" i="14"/>
  <c r="H8" i="14"/>
  <c r="E8" i="14"/>
  <c r="E13" i="14" s="1"/>
  <c r="M7" i="14"/>
  <c r="E7" i="14"/>
  <c r="H6" i="14"/>
  <c r="E6" i="13"/>
  <c r="H50" i="13"/>
  <c r="I29" i="13"/>
  <c r="D29" i="13"/>
  <c r="C29" i="13"/>
  <c r="M27" i="13"/>
  <c r="M26" i="13"/>
  <c r="E26" i="13"/>
  <c r="M25" i="13"/>
  <c r="E25" i="13"/>
  <c r="M24" i="13"/>
  <c r="E24" i="13"/>
  <c r="M23" i="13"/>
  <c r="E23" i="13"/>
  <c r="M22" i="13"/>
  <c r="E22" i="13"/>
  <c r="M21" i="13"/>
  <c r="E21" i="13"/>
  <c r="M20" i="13"/>
  <c r="E20" i="13"/>
  <c r="M19" i="13"/>
  <c r="E19" i="13"/>
  <c r="M18" i="13"/>
  <c r="H18" i="13"/>
  <c r="E18" i="13"/>
  <c r="M17" i="13"/>
  <c r="E17" i="13"/>
  <c r="M16" i="13"/>
  <c r="E16" i="13"/>
  <c r="M15" i="13"/>
  <c r="E15" i="13"/>
  <c r="M14" i="13"/>
  <c r="E14" i="13"/>
  <c r="I13" i="13"/>
  <c r="H13" i="13"/>
  <c r="D13" i="13"/>
  <c r="C13" i="13"/>
  <c r="M12" i="13"/>
  <c r="M11" i="13"/>
  <c r="E11" i="13"/>
  <c r="M10" i="13"/>
  <c r="E10" i="13"/>
  <c r="M9" i="13"/>
  <c r="E9" i="13"/>
  <c r="M8" i="13"/>
  <c r="H8" i="13"/>
  <c r="E8" i="13"/>
  <c r="E13" i="13" s="1"/>
  <c r="M7" i="13"/>
  <c r="E7" i="13"/>
  <c r="H6" i="13"/>
  <c r="H50" i="12"/>
  <c r="D30" i="14" l="1"/>
  <c r="H30" i="14"/>
  <c r="E30" i="14"/>
  <c r="E31" i="14" s="1"/>
  <c r="D30" i="13"/>
  <c r="D32" i="13" s="1"/>
  <c r="H30" i="13"/>
  <c r="E29" i="13"/>
  <c r="E30" i="13" s="1"/>
  <c r="E31" i="13" s="1"/>
  <c r="M13" i="13"/>
  <c r="H8" i="12"/>
  <c r="H32" i="13" l="1"/>
  <c r="E7" i="12"/>
  <c r="E8" i="12"/>
  <c r="E9" i="12"/>
  <c r="E10" i="12"/>
  <c r="E11" i="12"/>
  <c r="H57" i="13" l="1"/>
  <c r="E6" i="14"/>
  <c r="D32" i="14" s="1"/>
  <c r="H32" i="14" s="1"/>
  <c r="H57" i="14" s="1"/>
  <c r="E15" i="12"/>
  <c r="E16" i="12"/>
  <c r="E17" i="12"/>
  <c r="E18" i="12"/>
  <c r="E19" i="12"/>
  <c r="E20" i="12"/>
  <c r="E21" i="12"/>
  <c r="E22" i="12"/>
  <c r="E23" i="12"/>
  <c r="E24" i="12"/>
  <c r="E25" i="12"/>
  <c r="E26" i="12"/>
  <c r="E14" i="12"/>
  <c r="H6" i="12" l="1"/>
  <c r="H18" i="12" l="1"/>
  <c r="I29" i="12"/>
  <c r="D29" i="12"/>
  <c r="C29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E29" i="12"/>
  <c r="I13" i="12"/>
  <c r="H13" i="12"/>
  <c r="D13" i="12"/>
  <c r="M13" i="12" s="1"/>
  <c r="C13" i="12"/>
  <c r="M12" i="12"/>
  <c r="M11" i="12"/>
  <c r="M10" i="12"/>
  <c r="M9" i="12"/>
  <c r="M8" i="12"/>
  <c r="M7" i="12"/>
  <c r="E13" i="12" l="1"/>
  <c r="E30" i="12" s="1"/>
  <c r="E31" i="12" s="1"/>
  <c r="D30" i="12"/>
  <c r="D32" i="12" s="1"/>
  <c r="H30" i="12"/>
  <c r="H32" i="12" l="1"/>
  <c r="H57" i="12" s="1"/>
</calcChain>
</file>

<file path=xl/sharedStrings.xml><?xml version="1.0" encoding="utf-8"?>
<sst xmlns="http://schemas.openxmlformats.org/spreadsheetml/2006/main" count="242" uniqueCount="85">
  <si>
    <t>창원 제4(천지의 여왕) 꼬미씨움 회계보고</t>
    <phoneticPr fontId="4" type="noConversion"/>
  </si>
  <si>
    <t>지   출</t>
    <phoneticPr fontId="4" type="noConversion"/>
  </si>
  <si>
    <t>항   목</t>
    <phoneticPr fontId="4" type="noConversion"/>
  </si>
  <si>
    <t>월 계</t>
    <phoneticPr fontId="4" type="noConversion"/>
  </si>
  <si>
    <t>누 계</t>
    <phoneticPr fontId="4" type="noConversion"/>
  </si>
  <si>
    <t>항  목</t>
    <phoneticPr fontId="4" type="noConversion"/>
  </si>
  <si>
    <t>금 액</t>
    <phoneticPr fontId="4" type="noConversion"/>
  </si>
  <si>
    <t>전월이월금(A)</t>
    <phoneticPr fontId="4" type="noConversion"/>
  </si>
  <si>
    <t>7월누계</t>
    <phoneticPr fontId="4" type="noConversion"/>
  </si>
  <si>
    <t>꾸
리
아
의
연
금</t>
    <phoneticPr fontId="4" type="noConversion"/>
  </si>
  <si>
    <t>중동</t>
    <phoneticPr fontId="4" type="noConversion"/>
  </si>
  <si>
    <t>진영</t>
    <phoneticPr fontId="4" type="noConversion"/>
  </si>
  <si>
    <t>수산</t>
    <phoneticPr fontId="4" type="noConversion"/>
  </si>
  <si>
    <t>용잠</t>
    <phoneticPr fontId="4" type="noConversion"/>
  </si>
  <si>
    <t>팔용</t>
    <phoneticPr fontId="4" type="noConversion"/>
  </si>
  <si>
    <t>생림</t>
    <phoneticPr fontId="4" type="noConversion"/>
  </si>
  <si>
    <t>소계(B)</t>
    <phoneticPr fontId="4" type="noConversion"/>
  </si>
  <si>
    <t>◈행사비</t>
  </si>
  <si>
    <t>직
속
쁘
레
시
디
움
의
연
금</t>
    <phoneticPr fontId="4" type="noConversion"/>
  </si>
  <si>
    <t>성스러운 횃불</t>
    <phoneticPr fontId="4" type="noConversion"/>
  </si>
  <si>
    <t>지극히 지혜로우신 동정녀</t>
    <phoneticPr fontId="4" type="noConversion"/>
  </si>
  <si>
    <t>탄복하올 어머니</t>
    <phoneticPr fontId="4" type="noConversion"/>
  </si>
  <si>
    <t>성실하신 동정녀</t>
    <phoneticPr fontId="4" type="noConversion"/>
  </si>
  <si>
    <t>순교자들의 모후</t>
    <phoneticPr fontId="4" type="noConversion"/>
  </si>
  <si>
    <t xml:space="preserve">                                            </t>
    <phoneticPr fontId="4" type="noConversion"/>
  </si>
  <si>
    <t>천상은총의 어머니</t>
    <phoneticPr fontId="4" type="noConversion"/>
  </si>
  <si>
    <t>신비로운 장미</t>
    <phoneticPr fontId="4" type="noConversion"/>
  </si>
  <si>
    <t>39사 지원금</t>
    <phoneticPr fontId="4" type="noConversion"/>
  </si>
  <si>
    <t>상지의 옥좌</t>
    <phoneticPr fontId="4" type="noConversion"/>
  </si>
  <si>
    <t>소년Pr지원금</t>
    <phoneticPr fontId="4" type="noConversion"/>
  </si>
  <si>
    <t>사도들의 모후</t>
    <phoneticPr fontId="4" type="noConversion"/>
  </si>
  <si>
    <t>슬기로우신 어머니</t>
    <phoneticPr fontId="4" type="noConversion"/>
  </si>
  <si>
    <t>정의의거울</t>
    <phoneticPr fontId="4" type="noConversion"/>
  </si>
  <si>
    <t>다윗의탑</t>
    <phoneticPr fontId="4" type="noConversion"/>
  </si>
  <si>
    <t>소 계 ('C)</t>
    <phoneticPr fontId="4" type="noConversion"/>
  </si>
  <si>
    <t>의연금합계(D)=(B+C)</t>
    <phoneticPr fontId="4" type="noConversion"/>
  </si>
  <si>
    <t>지출 합계(F)</t>
    <phoneticPr fontId="4" type="noConversion"/>
  </si>
  <si>
    <t>1-7까지수입누계</t>
    <phoneticPr fontId="4" type="noConversion"/>
  </si>
  <si>
    <t xml:space="preserve">      이월금포함수입누계(1월~8월)</t>
    <phoneticPr fontId="4" type="noConversion"/>
  </si>
  <si>
    <t>수입누계</t>
    <phoneticPr fontId="4" type="noConversion"/>
  </si>
  <si>
    <t>1-7까지지출누계</t>
    <phoneticPr fontId="4" type="noConversion"/>
  </si>
  <si>
    <t>수입합계(E)=(A+D)</t>
    <phoneticPr fontId="4" type="noConversion"/>
  </si>
  <si>
    <t>현 잔액(G)=(E-F)</t>
    <phoneticPr fontId="4" type="noConversion"/>
  </si>
  <si>
    <t>◈운영비</t>
    <phoneticPr fontId="3" type="noConversion"/>
  </si>
  <si>
    <t>제대준비</t>
    <phoneticPr fontId="3" type="noConversion"/>
  </si>
  <si>
    <t>◈교육비</t>
    <phoneticPr fontId="4" type="noConversion"/>
  </si>
  <si>
    <t>◈의연금</t>
    <phoneticPr fontId="4" type="noConversion"/>
  </si>
  <si>
    <t>(소년)신자들의도움</t>
    <phoneticPr fontId="3" type="noConversion"/>
  </si>
  <si>
    <t>전월</t>
    <phoneticPr fontId="4" type="noConversion"/>
  </si>
  <si>
    <t xml:space="preserve"> </t>
    <phoneticPr fontId="4" type="noConversion"/>
  </si>
  <si>
    <t>이자수익</t>
    <phoneticPr fontId="4" type="noConversion"/>
  </si>
  <si>
    <t xml:space="preserve"> </t>
    <phoneticPr fontId="4" type="noConversion"/>
  </si>
  <si>
    <t xml:space="preserve"> </t>
    <phoneticPr fontId="4" type="noConversion"/>
  </si>
  <si>
    <t>의연금</t>
    <phoneticPr fontId="4" type="noConversion"/>
  </si>
  <si>
    <t>(3월~22.02월)</t>
    <phoneticPr fontId="4" type="noConversion"/>
  </si>
  <si>
    <t>지출누계(3월~22.02월)</t>
    <phoneticPr fontId="4" type="noConversion"/>
  </si>
  <si>
    <t>활동계획발표회</t>
    <phoneticPr fontId="4" type="noConversion"/>
  </si>
  <si>
    <t>서식대</t>
    <phoneticPr fontId="3" type="noConversion"/>
  </si>
  <si>
    <t xml:space="preserve"> </t>
    <phoneticPr fontId="4" type="noConversion"/>
  </si>
  <si>
    <t>단장연수비</t>
    <phoneticPr fontId="4" type="noConversion"/>
  </si>
  <si>
    <t>수산순방비</t>
    <phoneticPr fontId="4" type="noConversion"/>
  </si>
  <si>
    <t>중동꾸리아순방</t>
    <phoneticPr fontId="4" type="noConversion"/>
  </si>
  <si>
    <t>(미사봉헌금)</t>
    <phoneticPr fontId="4" type="noConversion"/>
  </si>
  <si>
    <t>소모품구입</t>
    <phoneticPr fontId="4" type="noConversion"/>
  </si>
  <si>
    <t>현수막</t>
    <phoneticPr fontId="4" type="noConversion"/>
  </si>
  <si>
    <t>현잔액</t>
    <phoneticPr fontId="4" type="noConversion"/>
  </si>
  <si>
    <t xml:space="preserve"> </t>
    <phoneticPr fontId="4" type="noConversion"/>
  </si>
  <si>
    <t>침묵피정</t>
    <phoneticPr fontId="4" type="noConversion"/>
  </si>
  <si>
    <t>미입금</t>
    <phoneticPr fontId="4" type="noConversion"/>
  </si>
  <si>
    <t xml:space="preserve"> </t>
    <phoneticPr fontId="4" type="noConversion"/>
  </si>
  <si>
    <t>마산교구</t>
    <phoneticPr fontId="4" type="noConversion"/>
  </si>
  <si>
    <t>의여금</t>
    <phoneticPr fontId="4" type="noConversion"/>
  </si>
  <si>
    <t>성실하신동정녀</t>
    <phoneticPr fontId="4" type="noConversion"/>
  </si>
  <si>
    <t xml:space="preserve">침묵피정 </t>
    <phoneticPr fontId="4" type="noConversion"/>
  </si>
  <si>
    <t>지급할 꾸리아</t>
    <phoneticPr fontId="4" type="noConversion"/>
  </si>
  <si>
    <t>중동</t>
    <phoneticPr fontId="4" type="noConversion"/>
  </si>
  <si>
    <t>창원4꼬미</t>
    <phoneticPr fontId="4" type="noConversion"/>
  </si>
  <si>
    <t>실제통장잔액</t>
    <phoneticPr fontId="4" type="noConversion"/>
  </si>
  <si>
    <t>2022년01월 회계보고</t>
    <phoneticPr fontId="4" type="noConversion"/>
  </si>
  <si>
    <t>레지오마리애지</t>
    <phoneticPr fontId="4" type="noConversion"/>
  </si>
  <si>
    <t>2022년02월 회계보고</t>
    <phoneticPr fontId="4" type="noConversion"/>
  </si>
  <si>
    <t>꽃값</t>
    <phoneticPr fontId="4" type="noConversion"/>
  </si>
  <si>
    <t>아치에스행사(김밥)</t>
    <phoneticPr fontId="4" type="noConversion"/>
  </si>
  <si>
    <t>2022년03월 회계보고</t>
    <phoneticPr fontId="4" type="noConversion"/>
  </si>
  <si>
    <t>지출누계(3월~22.03월)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</si>
</sst>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새굴림"/>
      <family val="1"/>
      <charset val="129"/>
    </font>
    <font>
      <b/>
      <sz val="12"/>
      <name val="새굴림"/>
      <family val="1"/>
      <charset val="129"/>
    </font>
    <font>
      <b/>
      <sz val="11"/>
      <name val="새굴림"/>
      <family val="1"/>
      <charset val="129"/>
    </font>
    <font>
      <b/>
      <sz val="11"/>
      <color indexed="12"/>
      <name val="새굴림"/>
      <family val="1"/>
      <charset val="129"/>
    </font>
    <font>
      <b/>
      <sz val="11"/>
      <color indexed="10"/>
      <name val="새굴림"/>
      <family val="1"/>
      <charset val="129"/>
    </font>
    <font>
      <sz val="10"/>
      <name val="새굴림"/>
      <family val="1"/>
      <charset val="129"/>
    </font>
    <font>
      <b/>
      <sz val="11"/>
      <name val="돋움"/>
      <family val="3"/>
      <charset val="129"/>
    </font>
    <font>
      <sz val="8"/>
      <name val="새굴림"/>
      <family val="1"/>
      <charset val="129"/>
    </font>
    <font>
      <b/>
      <sz val="10"/>
      <name val="새굴림"/>
      <family val="1"/>
      <charset val="129"/>
    </font>
    <font>
      <sz val="12"/>
      <color indexed="10"/>
      <name val="새굴림"/>
      <family val="1"/>
      <charset val="129"/>
    </font>
    <font>
      <sz val="11"/>
      <color indexed="10"/>
      <name val="새굴림"/>
      <family val="1"/>
      <charset val="129"/>
    </font>
    <font>
      <sz val="9"/>
      <name val="새굴림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41" fontId="5" fillId="0" borderId="0" xfId="1" applyFont="1">
      <alignment vertical="center"/>
    </xf>
    <xf numFmtId="41" fontId="6" fillId="0" borderId="0" xfId="1" applyFont="1">
      <alignment vertical="center"/>
    </xf>
    <xf numFmtId="41" fontId="5" fillId="0" borderId="2" xfId="1" applyFont="1" applyBorder="1">
      <alignment vertical="center"/>
    </xf>
    <xf numFmtId="41" fontId="7" fillId="0" borderId="3" xfId="1" applyFont="1" applyBorder="1">
      <alignment vertical="center"/>
    </xf>
    <xf numFmtId="41" fontId="5" fillId="0" borderId="4" xfId="1" applyFont="1" applyBorder="1">
      <alignment vertical="center"/>
    </xf>
    <xf numFmtId="41" fontId="5" fillId="0" borderId="5" xfId="1" applyFont="1" applyBorder="1">
      <alignment vertical="center"/>
    </xf>
    <xf numFmtId="41" fontId="5" fillId="0" borderId="6" xfId="1" applyFont="1" applyBorder="1">
      <alignment vertical="center"/>
    </xf>
    <xf numFmtId="41" fontId="8" fillId="0" borderId="0" xfId="1" applyFont="1" applyAlignment="1">
      <alignment horizontal="right" vertical="center"/>
    </xf>
    <xf numFmtId="41" fontId="5" fillId="0" borderId="7" xfId="1" applyFont="1" applyBorder="1">
      <alignment vertical="center"/>
    </xf>
    <xf numFmtId="41" fontId="5" fillId="0" borderId="8" xfId="1" applyFont="1" applyBorder="1">
      <alignment vertical="center"/>
    </xf>
    <xf numFmtId="41" fontId="9" fillId="2" borderId="8" xfId="1" applyFont="1" applyFill="1" applyBorder="1">
      <alignment vertical="center"/>
    </xf>
    <xf numFmtId="41" fontId="5" fillId="0" borderId="6" xfId="1" applyFont="1" applyBorder="1" applyAlignment="1">
      <alignment vertical="center"/>
    </xf>
    <xf numFmtId="41" fontId="10" fillId="0" borderId="4" xfId="1" applyFont="1" applyBorder="1">
      <alignment vertical="center"/>
    </xf>
    <xf numFmtId="41" fontId="5" fillId="0" borderId="9" xfId="1" applyFont="1" applyBorder="1">
      <alignment vertical="center"/>
    </xf>
    <xf numFmtId="41" fontId="7" fillId="0" borderId="10" xfId="1" applyFont="1" applyBorder="1">
      <alignment vertical="center"/>
    </xf>
    <xf numFmtId="41" fontId="7" fillId="3" borderId="10" xfId="1" applyFont="1" applyFill="1" applyBorder="1">
      <alignment vertical="center"/>
    </xf>
    <xf numFmtId="41" fontId="7" fillId="3" borderId="11" xfId="1" applyFont="1" applyFill="1" applyBorder="1">
      <alignment vertical="center"/>
    </xf>
    <xf numFmtId="41" fontId="7" fillId="2" borderId="0" xfId="1" applyFont="1" applyFill="1">
      <alignment vertical="center"/>
    </xf>
    <xf numFmtId="41" fontId="5" fillId="0" borderId="12" xfId="1" applyFont="1" applyBorder="1" applyAlignment="1">
      <alignment vertical="center" wrapText="1"/>
    </xf>
    <xf numFmtId="41" fontId="5" fillId="0" borderId="12" xfId="1" applyFont="1" applyBorder="1">
      <alignment vertical="center"/>
    </xf>
    <xf numFmtId="41" fontId="5" fillId="0" borderId="13" xfId="1" applyFont="1" applyBorder="1">
      <alignment vertical="center"/>
    </xf>
    <xf numFmtId="41" fontId="5" fillId="0" borderId="6" xfId="1" applyFont="1" applyBorder="1" applyAlignment="1">
      <alignment horizontal="center" vertical="center"/>
    </xf>
    <xf numFmtId="41" fontId="9" fillId="2" borderId="13" xfId="1" applyFont="1" applyFill="1" applyBorder="1">
      <alignment vertical="center"/>
    </xf>
    <xf numFmtId="41" fontId="12" fillId="0" borderId="7" xfId="1" applyFont="1" applyBorder="1" applyAlignment="1">
      <alignment horizontal="center" vertical="center" wrapText="1"/>
    </xf>
    <xf numFmtId="41" fontId="5" fillId="0" borderId="7" xfId="1" applyFont="1" applyBorder="1" applyAlignment="1">
      <alignment vertical="center" wrapText="1"/>
    </xf>
    <xf numFmtId="41" fontId="10" fillId="0" borderId="4" xfId="1" applyFont="1" applyBorder="1" applyAlignment="1">
      <alignment vertical="center" wrapText="1"/>
    </xf>
    <xf numFmtId="41" fontId="5" fillId="0" borderId="14" xfId="1" applyFont="1" applyBorder="1">
      <alignment vertical="center"/>
    </xf>
    <xf numFmtId="41" fontId="5" fillId="0" borderId="0" xfId="1" applyFont="1" applyBorder="1" applyAlignment="1">
      <alignment vertical="center"/>
    </xf>
    <xf numFmtId="41" fontId="10" fillId="0" borderId="7" xfId="1" applyFont="1" applyBorder="1" applyAlignment="1">
      <alignment vertical="center" wrapText="1"/>
    </xf>
    <xf numFmtId="41" fontId="5" fillId="0" borderId="0" xfId="1" applyFont="1" applyBorder="1">
      <alignment vertical="center"/>
    </xf>
    <xf numFmtId="41" fontId="5" fillId="0" borderId="9" xfId="1" applyFont="1" applyBorder="1" applyAlignment="1">
      <alignment vertical="center"/>
    </xf>
    <xf numFmtId="41" fontId="5" fillId="0" borderId="15" xfId="1" applyFont="1" applyBorder="1" applyAlignment="1">
      <alignment vertical="center"/>
    </xf>
    <xf numFmtId="41" fontId="5" fillId="0" borderId="5" xfId="1" applyFont="1" applyBorder="1" applyAlignment="1">
      <alignment vertical="center"/>
    </xf>
    <xf numFmtId="41" fontId="9" fillId="2" borderId="16" xfId="1" applyFont="1" applyFill="1" applyBorder="1">
      <alignment vertical="center"/>
    </xf>
    <xf numFmtId="41" fontId="9" fillId="2" borderId="7" xfId="1" applyFont="1" applyFill="1" applyBorder="1">
      <alignment vertical="center"/>
    </xf>
    <xf numFmtId="41" fontId="7" fillId="0" borderId="15" xfId="1" applyFont="1" applyBorder="1">
      <alignment vertical="center"/>
    </xf>
    <xf numFmtId="41" fontId="7" fillId="3" borderId="5" xfId="1" applyFont="1" applyFill="1" applyBorder="1">
      <alignment vertical="center"/>
    </xf>
    <xf numFmtId="41" fontId="7" fillId="3" borderId="6" xfId="1" applyFont="1" applyFill="1" applyBorder="1">
      <alignment vertical="center"/>
    </xf>
    <xf numFmtId="41" fontId="5" fillId="0" borderId="17" xfId="1" applyFont="1" applyBorder="1">
      <alignment vertical="center"/>
    </xf>
    <xf numFmtId="41" fontId="5" fillId="0" borderId="18" xfId="1" applyFont="1" applyBorder="1">
      <alignment vertical="center"/>
    </xf>
    <xf numFmtId="41" fontId="7" fillId="3" borderId="19" xfId="1" applyFont="1" applyFill="1" applyBorder="1">
      <alignment vertical="center"/>
    </xf>
    <xf numFmtId="41" fontId="7" fillId="3" borderId="20" xfId="1" applyFont="1" applyFill="1" applyBorder="1">
      <alignment vertical="center"/>
    </xf>
    <xf numFmtId="41" fontId="8" fillId="0" borderId="0" xfId="1" applyFont="1">
      <alignment vertical="center"/>
    </xf>
    <xf numFmtId="41" fontId="13" fillId="0" borderId="0" xfId="1" applyFont="1">
      <alignment vertical="center"/>
    </xf>
    <xf numFmtId="41" fontId="7" fillId="0" borderId="21" xfId="1" applyFont="1" applyBorder="1" applyAlignment="1">
      <alignment vertical="center"/>
    </xf>
    <xf numFmtId="41" fontId="7" fillId="0" borderId="22" xfId="1" applyFont="1" applyBorder="1" applyAlignment="1">
      <alignment vertical="center"/>
    </xf>
    <xf numFmtId="41" fontId="7" fillId="0" borderId="8" xfId="1" applyFont="1" applyBorder="1" applyAlignment="1">
      <alignment horizontal="center" vertical="center"/>
    </xf>
    <xf numFmtId="41" fontId="13" fillId="4" borderId="8" xfId="1" applyFont="1" applyFill="1" applyBorder="1" applyAlignment="1">
      <alignment horizontal="center" vertical="center"/>
    </xf>
    <xf numFmtId="41" fontId="8" fillId="0" borderId="0" xfId="1" applyFont="1" applyFill="1">
      <alignment vertical="center"/>
    </xf>
    <xf numFmtId="41" fontId="13" fillId="0" borderId="0" xfId="1" applyFont="1" applyFill="1">
      <alignment vertical="center"/>
    </xf>
    <xf numFmtId="41" fontId="7" fillId="3" borderId="23" xfId="1" applyFont="1" applyFill="1" applyBorder="1">
      <alignment vertical="center"/>
    </xf>
    <xf numFmtId="41" fontId="14" fillId="0" borderId="0" xfId="1" applyFont="1" applyFill="1">
      <alignment vertical="center"/>
    </xf>
    <xf numFmtId="41" fontId="15" fillId="0" borderId="0" xfId="1" applyFont="1">
      <alignment vertical="center"/>
    </xf>
    <xf numFmtId="41" fontId="9" fillId="2" borderId="0" xfId="1" applyFont="1" applyFill="1" applyBorder="1">
      <alignment vertical="center"/>
    </xf>
    <xf numFmtId="41" fontId="10" fillId="0" borderId="9" xfId="1" applyFont="1" applyBorder="1" applyAlignment="1">
      <alignment vertical="center" wrapText="1"/>
    </xf>
    <xf numFmtId="41" fontId="7" fillId="0" borderId="0" xfId="1" applyFont="1">
      <alignment vertical="center"/>
    </xf>
    <xf numFmtId="41" fontId="7" fillId="0" borderId="4" xfId="1" applyFont="1" applyBorder="1">
      <alignment vertical="center"/>
    </xf>
    <xf numFmtId="41" fontId="10" fillId="0" borderId="4" xfId="1" applyFont="1" applyBorder="1" applyAlignment="1">
      <alignment horizontal="left" vertical="center" wrapText="1"/>
    </xf>
    <xf numFmtId="41" fontId="7" fillId="0" borderId="7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7" fillId="5" borderId="7" xfId="1" applyFont="1" applyFill="1" applyBorder="1">
      <alignment vertical="center"/>
    </xf>
    <xf numFmtId="41" fontId="13" fillId="5" borderId="7" xfId="1" applyFont="1" applyFill="1" applyBorder="1" applyAlignment="1">
      <alignment horizontal="center" vertical="center" wrapText="1"/>
    </xf>
    <xf numFmtId="41" fontId="7" fillId="0" borderId="44" xfId="1" applyFont="1" applyBorder="1" applyAlignment="1">
      <alignment horizontal="center" vertical="center"/>
    </xf>
    <xf numFmtId="9" fontId="5" fillId="0" borderId="0" xfId="1" applyNumberFormat="1" applyFont="1">
      <alignment vertical="center"/>
    </xf>
    <xf numFmtId="41" fontId="5" fillId="0" borderId="0" xfId="1" applyFont="1" applyAlignment="1">
      <alignment horizontal="right"/>
    </xf>
    <xf numFmtId="41" fontId="16" fillId="0" borderId="4" xfId="1" applyFont="1" applyBorder="1" applyAlignment="1">
      <alignment horizontal="left" vertical="center"/>
    </xf>
    <xf numFmtId="41" fontId="10" fillId="0" borderId="6" xfId="1" applyFont="1" applyBorder="1">
      <alignment vertical="center"/>
    </xf>
    <xf numFmtId="41" fontId="7" fillId="0" borderId="39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0" xfId="1" applyFont="1" applyAlignment="1">
      <alignment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27" xfId="1" applyFont="1" applyBorder="1" applyAlignment="1">
      <alignment horizontal="center" vertical="center"/>
    </xf>
    <xf numFmtId="41" fontId="7" fillId="0" borderId="28" xfId="1" applyFont="1" applyBorder="1" applyAlignment="1">
      <alignment horizontal="center" vertical="center"/>
    </xf>
    <xf numFmtId="41" fontId="7" fillId="3" borderId="29" xfId="1" applyFont="1" applyFill="1" applyBorder="1" applyAlignment="1">
      <alignment horizontal="center" vertical="center"/>
    </xf>
    <xf numFmtId="41" fontId="7" fillId="3" borderId="30" xfId="1" applyFont="1" applyFill="1" applyBorder="1" applyAlignment="1">
      <alignment horizontal="center" vertical="center"/>
    </xf>
    <xf numFmtId="41" fontId="7" fillId="0" borderId="31" xfId="1" applyFont="1" applyBorder="1" applyAlignment="1">
      <alignment horizontal="center" vertical="center"/>
    </xf>
    <xf numFmtId="41" fontId="7" fillId="0" borderId="32" xfId="1" applyFont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26" xfId="1" applyFont="1" applyBorder="1" applyAlignment="1">
      <alignment horizontal="center" vertical="center"/>
    </xf>
    <xf numFmtId="41" fontId="5" fillId="0" borderId="24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3" xfId="1" applyFont="1" applyBorder="1" applyAlignment="1">
      <alignment horizontal="center" vertical="center" wrapText="1"/>
    </xf>
    <xf numFmtId="41" fontId="7" fillId="0" borderId="15" xfId="1" applyFont="1" applyBorder="1" applyAlignment="1">
      <alignment horizontal="center" vertical="center" wrapText="1"/>
    </xf>
    <xf numFmtId="41" fontId="7" fillId="0" borderId="34" xfId="1" applyFont="1" applyBorder="1" applyAlignment="1">
      <alignment horizontal="center" vertical="center" wrapText="1"/>
    </xf>
    <xf numFmtId="41" fontId="7" fillId="0" borderId="35" xfId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41" fontId="7" fillId="0" borderId="38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40" xfId="1" applyFont="1" applyBorder="1" applyAlignment="1">
      <alignment horizontal="center" vertical="center"/>
    </xf>
    <xf numFmtId="41" fontId="7" fillId="0" borderId="41" xfId="1" applyFont="1" applyBorder="1" applyAlignment="1">
      <alignment horizontal="center" vertical="center"/>
    </xf>
    <xf numFmtId="41" fontId="7" fillId="0" borderId="42" xfId="1" applyFont="1" applyBorder="1" applyAlignment="1">
      <alignment horizontal="center" vertical="center"/>
    </xf>
    <xf numFmtId="41" fontId="7" fillId="0" borderId="43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opLeftCell="A16" zoomScale="90" zoomScaleNormal="85" workbookViewId="0">
      <selection activeCell="C2" sqref="C1:C1048576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1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84" t="s">
        <v>0</v>
      </c>
      <c r="B1" s="84"/>
      <c r="C1" s="84"/>
      <c r="D1" s="84"/>
      <c r="E1" s="84"/>
      <c r="F1" s="84"/>
      <c r="G1" s="84"/>
      <c r="H1" s="84"/>
    </row>
    <row r="2" spans="1:14" ht="9" customHeight="1" x14ac:dyDescent="0.15"/>
    <row r="3" spans="1:14" ht="16.5" customHeight="1" thickBot="1" x14ac:dyDescent="0.2">
      <c r="A3" s="2" t="s">
        <v>78</v>
      </c>
    </row>
    <row r="4" spans="1:14" ht="20.25" customHeight="1" thickBot="1" x14ac:dyDescent="0.2">
      <c r="A4" s="85"/>
      <c r="B4" s="85"/>
      <c r="C4" s="85"/>
      <c r="D4" s="85"/>
      <c r="E4" s="85"/>
      <c r="F4" s="85" t="s">
        <v>1</v>
      </c>
      <c r="G4" s="85"/>
      <c r="H4" s="85"/>
    </row>
    <row r="5" spans="1:14" ht="24.75" customHeight="1" thickBot="1" x14ac:dyDescent="0.2">
      <c r="A5" s="86" t="s">
        <v>2</v>
      </c>
      <c r="B5" s="86"/>
      <c r="C5" s="70" t="s">
        <v>48</v>
      </c>
      <c r="D5" s="70" t="s">
        <v>3</v>
      </c>
      <c r="E5" s="70" t="s">
        <v>4</v>
      </c>
      <c r="F5" s="87" t="s">
        <v>5</v>
      </c>
      <c r="G5" s="86"/>
      <c r="H5" s="70" t="s">
        <v>6</v>
      </c>
    </row>
    <row r="6" spans="1:14" ht="22.5" customHeight="1" x14ac:dyDescent="0.15">
      <c r="A6" s="88" t="s">
        <v>7</v>
      </c>
      <c r="B6" s="89"/>
      <c r="C6" s="69"/>
      <c r="D6" s="3"/>
      <c r="E6" s="4">
        <v>2900171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90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91"/>
      <c r="B8" s="9" t="s">
        <v>11</v>
      </c>
      <c r="C8" s="10">
        <v>980000</v>
      </c>
      <c r="D8" s="9">
        <v>140000</v>
      </c>
      <c r="E8" s="10">
        <f t="shared" ref="E8:E11" si="0">C8+D8</f>
        <v>1120000</v>
      </c>
      <c r="F8" s="57" t="s">
        <v>45</v>
      </c>
      <c r="G8" s="6"/>
      <c r="H8" s="12">
        <f>SUM(G9:G12)</f>
        <v>80000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91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80000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15">
      <c r="A10" s="91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15">
      <c r="A11" s="91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2">
      <c r="A12" s="91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2">
      <c r="A13" s="92"/>
      <c r="B13" s="15" t="s">
        <v>16</v>
      </c>
      <c r="C13" s="15">
        <f>SUM(C7:C12)</f>
        <v>1460000</v>
      </c>
      <c r="D13" s="16">
        <f>SUM(D7:D12)</f>
        <v>140000</v>
      </c>
      <c r="E13" s="17">
        <f>SUM(E7:E12)</f>
        <v>1600000</v>
      </c>
      <c r="F13" s="57" t="s">
        <v>17</v>
      </c>
      <c r="G13" s="6"/>
      <c r="H13" s="7">
        <f>SUM(G14:G17)</f>
        <v>70000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15">
      <c r="A14" s="93" t="s">
        <v>18</v>
      </c>
      <c r="B14" s="19" t="s">
        <v>19</v>
      </c>
      <c r="C14" s="20">
        <v>245000</v>
      </c>
      <c r="D14" s="20"/>
      <c r="E14" s="20">
        <f>C14+D14</f>
        <v>245000</v>
      </c>
      <c r="F14" s="58" t="s">
        <v>60</v>
      </c>
      <c r="G14" s="6">
        <v>20000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15">
      <c r="A15" s="94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50000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15">
      <c r="A16" s="94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15">
      <c r="A17" s="94"/>
      <c r="B17" s="25" t="s">
        <v>22</v>
      </c>
      <c r="C17" s="9">
        <v>376000</v>
      </c>
      <c r="D17" s="9">
        <v>89000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875000</v>
      </c>
      <c r="N17" s="53"/>
    </row>
    <row r="18" spans="1:14" ht="24" customHeight="1" x14ac:dyDescent="0.15">
      <c r="A18" s="94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192900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15">
      <c r="A19" s="94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15">
      <c r="A20" s="94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15">
      <c r="A21" s="94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75000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15">
      <c r="A22" s="94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17900</v>
      </c>
      <c r="H22" s="67" t="s">
        <v>51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15">
      <c r="A23" s="94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100000</v>
      </c>
      <c r="H23" s="7" t="s">
        <v>52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15">
      <c r="A24" s="94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15">
      <c r="A25" s="94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15">
      <c r="A26" s="94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15">
      <c r="A27" s="94"/>
      <c r="B27" s="55" t="s">
        <v>50</v>
      </c>
      <c r="C27" s="55">
        <v>0</v>
      </c>
      <c r="D27" s="14" t="s">
        <v>58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15">
      <c r="A28" s="94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2">
      <c r="A29" s="95"/>
      <c r="B29" s="36" t="s">
        <v>34</v>
      </c>
      <c r="C29" s="57">
        <f>SUM(C14:C28)</f>
        <v>4438000</v>
      </c>
      <c r="D29" s="37">
        <f>SUM(D14:D28)</f>
        <v>89000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15">
      <c r="A30" s="96" t="s">
        <v>35</v>
      </c>
      <c r="B30" s="97"/>
      <c r="C30" s="68"/>
      <c r="D30" s="41">
        <f>D13+D29</f>
        <v>229000</v>
      </c>
      <c r="E30" s="42">
        <f>E29+E13</f>
        <v>6127000</v>
      </c>
      <c r="F30" s="98" t="s">
        <v>36</v>
      </c>
      <c r="G30" s="99"/>
      <c r="H30" s="42">
        <f>SUM(H6:H29)</f>
        <v>342900</v>
      </c>
      <c r="I30" s="43">
        <v>7089400</v>
      </c>
      <c r="J30" s="44" t="s">
        <v>37</v>
      </c>
    </row>
    <row r="31" spans="1:14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6127000</v>
      </c>
      <c r="F31" s="100" t="s">
        <v>55</v>
      </c>
      <c r="G31" s="101"/>
      <c r="H31" s="48">
        <v>5405500</v>
      </c>
      <c r="I31" s="49">
        <v>6555365</v>
      </c>
      <c r="J31" s="50" t="s">
        <v>40</v>
      </c>
    </row>
    <row r="32" spans="1:14" ht="23.25" customHeight="1" thickTop="1" thickBot="1" x14ac:dyDescent="0.2">
      <c r="A32" s="78" t="s">
        <v>41</v>
      </c>
      <c r="B32" s="79"/>
      <c r="C32" s="63"/>
      <c r="D32" s="80">
        <f>D30+E6</f>
        <v>3129171</v>
      </c>
      <c r="E32" s="81"/>
      <c r="F32" s="82" t="s">
        <v>42</v>
      </c>
      <c r="G32" s="83"/>
      <c r="H32" s="51">
        <f>D32-H30</f>
        <v>2786271</v>
      </c>
      <c r="I32" s="52"/>
      <c r="J32" s="52"/>
    </row>
    <row r="50" spans="1:9" x14ac:dyDescent="0.15">
      <c r="E50" s="1" t="s">
        <v>65</v>
      </c>
      <c r="F50" s="65"/>
      <c r="G50" s="1" t="s">
        <v>66</v>
      </c>
      <c r="H50" s="1">
        <f>I18</f>
        <v>434000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69</v>
      </c>
      <c r="H52" s="1">
        <v>200000</v>
      </c>
      <c r="I52" s="1" t="s">
        <v>70</v>
      </c>
    </row>
    <row r="53" spans="1:9" x14ac:dyDescent="0.15">
      <c r="E53" s="1" t="s">
        <v>71</v>
      </c>
      <c r="F53" s="1" t="s">
        <v>68</v>
      </c>
      <c r="H53" s="1">
        <v>89000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75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2617271</v>
      </c>
    </row>
    <row r="57" spans="1:9" x14ac:dyDescent="0.15">
      <c r="G57" s="1" t="s">
        <v>69</v>
      </c>
      <c r="H57" s="1">
        <f>H32-H56</f>
        <v>169000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AE464-12EA-46A8-9324-203AA252C35C}">
  <dimension ref="A1:N67"/>
  <sheetViews>
    <sheetView topLeftCell="A16" zoomScale="90" zoomScaleNormal="85" workbookViewId="0">
      <selection activeCell="F12" sqref="F12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84" t="s">
        <v>0</v>
      </c>
      <c r="B1" s="84"/>
      <c r="C1" s="84"/>
      <c r="D1" s="84"/>
      <c r="E1" s="84"/>
      <c r="F1" s="84"/>
      <c r="G1" s="84"/>
      <c r="H1" s="84"/>
    </row>
    <row r="2" spans="1:14" ht="9" customHeight="1" x14ac:dyDescent="0.15"/>
    <row r="3" spans="1:14" ht="16.5" customHeight="1" thickBot="1" x14ac:dyDescent="0.2">
      <c r="A3" s="2" t="s">
        <v>80</v>
      </c>
    </row>
    <row r="4" spans="1:14" ht="20.25" customHeight="1" thickBot="1" x14ac:dyDescent="0.2">
      <c r="A4" s="85"/>
      <c r="B4" s="85"/>
      <c r="C4" s="85"/>
      <c r="D4" s="85"/>
      <c r="E4" s="85"/>
      <c r="F4" s="85" t="s">
        <v>1</v>
      </c>
      <c r="G4" s="85"/>
      <c r="H4" s="85"/>
    </row>
    <row r="5" spans="1:14" ht="24.75" customHeight="1" thickBot="1" x14ac:dyDescent="0.2">
      <c r="A5" s="86" t="s">
        <v>2</v>
      </c>
      <c r="B5" s="86"/>
      <c r="C5" s="72" t="s">
        <v>48</v>
      </c>
      <c r="D5" s="72" t="s">
        <v>3</v>
      </c>
      <c r="E5" s="72" t="s">
        <v>4</v>
      </c>
      <c r="F5" s="87" t="s">
        <v>5</v>
      </c>
      <c r="G5" s="86"/>
      <c r="H5" s="72" t="s">
        <v>6</v>
      </c>
    </row>
    <row r="6" spans="1:14" ht="22.5" customHeight="1" x14ac:dyDescent="0.15">
      <c r="A6" s="88" t="s">
        <v>7</v>
      </c>
      <c r="B6" s="89"/>
      <c r="C6" s="73"/>
      <c r="D6" s="3"/>
      <c r="E6" s="4">
        <f>'2022-1월'!H32</f>
        <v>2786271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90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91"/>
      <c r="B8" s="9" t="s">
        <v>11</v>
      </c>
      <c r="C8" s="10">
        <v>1120000</v>
      </c>
      <c r="D8" s="9">
        <v>140000</v>
      </c>
      <c r="E8" s="10">
        <f t="shared" ref="E8:E11" si="0">C8+D8</f>
        <v>1260000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91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15">
      <c r="A10" s="91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15">
      <c r="A11" s="91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2">
      <c r="A12" s="91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2">
      <c r="A13" s="92"/>
      <c r="B13" s="15" t="s">
        <v>16</v>
      </c>
      <c r="C13" s="15">
        <f>SUM(C7:C12)</f>
        <v>1600000</v>
      </c>
      <c r="D13" s="16">
        <f>SUM(D7:D12)</f>
        <v>140000</v>
      </c>
      <c r="E13" s="17">
        <f>SUM(E7:E12)</f>
        <v>1740000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15">
      <c r="A14" s="93" t="s">
        <v>18</v>
      </c>
      <c r="B14" s="19" t="s">
        <v>19</v>
      </c>
      <c r="C14" s="20">
        <v>245000</v>
      </c>
      <c r="D14" s="20">
        <v>0</v>
      </c>
      <c r="E14" s="20">
        <f>C14+D14</f>
        <v>245000</v>
      </c>
      <c r="F14" s="58" t="s">
        <v>60</v>
      </c>
      <c r="G14" s="6">
        <v>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15">
      <c r="A15" s="94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15">
      <c r="A16" s="94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15">
      <c r="A17" s="94"/>
      <c r="B17" s="25" t="s">
        <v>22</v>
      </c>
      <c r="C17" s="9">
        <v>465000</v>
      </c>
      <c r="D17" s="9">
        <v>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4" ht="24" customHeight="1" x14ac:dyDescent="0.15">
      <c r="A18" s="94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585800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15">
      <c r="A19" s="94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15">
      <c r="A20" s="94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15">
      <c r="A21" s="94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80000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15">
      <c r="A22" s="94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15">
      <c r="A23" s="94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15">
      <c r="A24" s="94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505800</v>
      </c>
      <c r="H24" s="7" t="s">
        <v>79</v>
      </c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15">
      <c r="A25" s="94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15">
      <c r="A26" s="94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15">
      <c r="A27" s="94"/>
      <c r="B27" s="55" t="s">
        <v>50</v>
      </c>
      <c r="C27" s="55">
        <v>0</v>
      </c>
      <c r="D27" s="14" t="s">
        <v>49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15">
      <c r="A28" s="94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2">
      <c r="A29" s="95"/>
      <c r="B29" s="36" t="s">
        <v>34</v>
      </c>
      <c r="C29" s="57">
        <f>SUM(C14:C28)</f>
        <v>4527000</v>
      </c>
      <c r="D29" s="37">
        <f>SUM(D14:D28)</f>
        <v>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15">
      <c r="A30" s="96" t="s">
        <v>35</v>
      </c>
      <c r="B30" s="97"/>
      <c r="C30" s="74"/>
      <c r="D30" s="41">
        <f>D13+D29</f>
        <v>140000</v>
      </c>
      <c r="E30" s="42">
        <f>E29+E13</f>
        <v>6267000</v>
      </c>
      <c r="F30" s="98" t="s">
        <v>36</v>
      </c>
      <c r="G30" s="99"/>
      <c r="H30" s="42">
        <f>SUM(H6:H29)</f>
        <v>585800</v>
      </c>
      <c r="I30" s="43">
        <v>7089400</v>
      </c>
      <c r="J30" s="44" t="s">
        <v>37</v>
      </c>
    </row>
    <row r="31" spans="1:14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6267000</v>
      </c>
      <c r="F31" s="100" t="s">
        <v>55</v>
      </c>
      <c r="G31" s="101"/>
      <c r="H31" s="48">
        <v>5991300</v>
      </c>
      <c r="I31" s="49">
        <v>6555365</v>
      </c>
      <c r="J31" s="50" t="s">
        <v>40</v>
      </c>
    </row>
    <row r="32" spans="1:14" ht="23.25" customHeight="1" thickTop="1" thickBot="1" x14ac:dyDescent="0.2">
      <c r="A32" s="78" t="s">
        <v>41</v>
      </c>
      <c r="B32" s="79"/>
      <c r="C32" s="63"/>
      <c r="D32" s="80">
        <f>D30+E6</f>
        <v>2926271</v>
      </c>
      <c r="E32" s="81"/>
      <c r="F32" s="82" t="s">
        <v>42</v>
      </c>
      <c r="G32" s="83"/>
      <c r="H32" s="51">
        <f>D32-H30</f>
        <v>2340471</v>
      </c>
      <c r="I32" s="52"/>
      <c r="J32" s="52"/>
    </row>
    <row r="50" spans="1:9" x14ac:dyDescent="0.15">
      <c r="E50" s="1" t="s">
        <v>65</v>
      </c>
      <c r="F50" s="65"/>
      <c r="G50" s="1" t="s">
        <v>49</v>
      </c>
      <c r="H50" s="1">
        <f>I18</f>
        <v>434000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 x14ac:dyDescent="0.15">
      <c r="E53" s="1" t="s">
        <v>71</v>
      </c>
      <c r="F53" s="1" t="s">
        <v>68</v>
      </c>
      <c r="H53" s="1">
        <v>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10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2260471</v>
      </c>
    </row>
    <row r="57" spans="1:9" x14ac:dyDescent="0.15">
      <c r="G57" s="1" t="s">
        <v>49</v>
      </c>
      <c r="H57" s="1">
        <f>H32-H56</f>
        <v>80000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98645-9DD0-4195-B101-B1BC822AC712}">
  <dimension ref="A1:P67"/>
  <sheetViews>
    <sheetView tabSelected="1" topLeftCell="A10" zoomScale="90" zoomScaleNormal="85" workbookViewId="0">
      <selection activeCell="H32" sqref="H32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84" t="s">
        <v>0</v>
      </c>
      <c r="B1" s="84"/>
      <c r="C1" s="84"/>
      <c r="D1" s="84"/>
      <c r="E1" s="84"/>
      <c r="F1" s="84"/>
      <c r="G1" s="84"/>
      <c r="H1" s="84"/>
    </row>
    <row r="2" spans="1:14" ht="9" customHeight="1" x14ac:dyDescent="0.15"/>
    <row r="3" spans="1:14" ht="16.5" customHeight="1" thickBot="1" x14ac:dyDescent="0.2">
      <c r="A3" s="2" t="s">
        <v>83</v>
      </c>
    </row>
    <row r="4" spans="1:14" ht="20.25" customHeight="1" thickBot="1" x14ac:dyDescent="0.2">
      <c r="A4" s="85"/>
      <c r="B4" s="85"/>
      <c r="C4" s="85"/>
      <c r="D4" s="85"/>
      <c r="E4" s="85"/>
      <c r="F4" s="85" t="s">
        <v>1</v>
      </c>
      <c r="G4" s="85"/>
      <c r="H4" s="85"/>
    </row>
    <row r="5" spans="1:14" ht="24.75" customHeight="1" thickBot="1" x14ac:dyDescent="0.2">
      <c r="A5" s="86" t="s">
        <v>2</v>
      </c>
      <c r="B5" s="86"/>
      <c r="C5" s="75" t="s">
        <v>48</v>
      </c>
      <c r="D5" s="75" t="s">
        <v>3</v>
      </c>
      <c r="E5" s="75" t="s">
        <v>4</v>
      </c>
      <c r="F5" s="87" t="s">
        <v>5</v>
      </c>
      <c r="G5" s="86"/>
      <c r="H5" s="75" t="s">
        <v>6</v>
      </c>
    </row>
    <row r="6" spans="1:14" ht="22.5" customHeight="1" x14ac:dyDescent="0.15">
      <c r="A6" s="88" t="s">
        <v>7</v>
      </c>
      <c r="B6" s="89"/>
      <c r="C6" s="76"/>
      <c r="D6" s="3"/>
      <c r="E6" s="4">
        <f>'2022-2월 (2)'!H32</f>
        <v>2340471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90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91"/>
      <c r="B8" s="9" t="s">
        <v>11</v>
      </c>
      <c r="C8" s="10">
        <v>1260000</v>
      </c>
      <c r="D8" s="9">
        <v>140000</v>
      </c>
      <c r="E8" s="10">
        <f t="shared" ref="E8:E11" si="0">C8+D8</f>
        <v>1400000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91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15">
      <c r="A10" s="91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15">
      <c r="A11" s="91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2">
      <c r="A12" s="91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2">
      <c r="A13" s="92"/>
      <c r="B13" s="15" t="s">
        <v>16</v>
      </c>
      <c r="C13" s="15">
        <f>SUM(C7:C12)</f>
        <v>1740000</v>
      </c>
      <c r="D13" s="16">
        <f>SUM(D7:D12)</f>
        <v>140000</v>
      </c>
      <c r="E13" s="17">
        <f>SUM(E7:E12)</f>
        <v>1880000</v>
      </c>
      <c r="F13" s="57" t="s">
        <v>17</v>
      </c>
      <c r="G13" s="6"/>
      <c r="H13" s="7">
        <f>SUM(G14:G17)</f>
        <v>270000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15">
      <c r="A14" s="93" t="s">
        <v>18</v>
      </c>
      <c r="B14" s="19" t="s">
        <v>19</v>
      </c>
      <c r="C14" s="20">
        <v>245000</v>
      </c>
      <c r="D14" s="20">
        <v>0</v>
      </c>
      <c r="E14" s="20">
        <f>C14+D14</f>
        <v>245000</v>
      </c>
      <c r="F14" s="58" t="s">
        <v>82</v>
      </c>
      <c r="G14" s="6">
        <v>250000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15">
      <c r="A15" s="94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81</v>
      </c>
      <c r="G15" s="6">
        <v>20000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15">
      <c r="A16" s="94"/>
      <c r="B16" s="25" t="s">
        <v>21</v>
      </c>
      <c r="C16" s="9">
        <v>410000</v>
      </c>
      <c r="D16" s="9"/>
      <c r="E16" s="20">
        <f t="shared" si="2"/>
        <v>410000</v>
      </c>
      <c r="F16" s="26"/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6" ht="24" customHeight="1" x14ac:dyDescent="0.15">
      <c r="A17" s="94"/>
      <c r="B17" s="25" t="s">
        <v>22</v>
      </c>
      <c r="C17" s="9">
        <v>554000</v>
      </c>
      <c r="D17" s="9">
        <v>0</v>
      </c>
      <c r="E17" s="20">
        <f t="shared" si="2"/>
        <v>554000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6" ht="24" customHeight="1" x14ac:dyDescent="0.15">
      <c r="A18" s="94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80000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6" ht="24" customHeight="1" x14ac:dyDescent="0.15">
      <c r="A19" s="94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6" ht="24" customHeight="1" x14ac:dyDescent="0.15">
      <c r="A20" s="94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6" ht="24" customHeight="1" x14ac:dyDescent="0.15">
      <c r="A21" s="94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f>P23</f>
        <v>80000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  <c r="O21" s="1" t="s">
        <v>81</v>
      </c>
      <c r="P21" s="1">
        <v>20000</v>
      </c>
    </row>
    <row r="22" spans="1:16" ht="24" customHeight="1" x14ac:dyDescent="0.15">
      <c r="A22" s="94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1"/>
        <v>620000</v>
      </c>
      <c r="N22" s="53"/>
      <c r="P22" s="1">
        <v>60000</v>
      </c>
    </row>
    <row r="23" spans="1:16" ht="24" customHeight="1" x14ac:dyDescent="0.15">
      <c r="A23" s="94"/>
      <c r="B23" s="29" t="s">
        <v>31</v>
      </c>
      <c r="C23" s="9">
        <v>238000</v>
      </c>
      <c r="D23" s="9">
        <v>170000</v>
      </c>
      <c r="E23" s="20">
        <f t="shared" si="2"/>
        <v>408000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628000</v>
      </c>
      <c r="N23" s="53"/>
      <c r="P23" s="1">
        <f>SUM(P21:P22)</f>
        <v>80000</v>
      </c>
    </row>
    <row r="24" spans="1:16" ht="24" customHeight="1" x14ac:dyDescent="0.15">
      <c r="A24" s="94"/>
      <c r="B24" s="25" t="s">
        <v>32</v>
      </c>
      <c r="C24" s="9">
        <v>268000</v>
      </c>
      <c r="D24" s="9"/>
      <c r="E24" s="20">
        <f t="shared" si="2"/>
        <v>268000</v>
      </c>
      <c r="F24" s="13"/>
      <c r="G24" s="6"/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6" ht="24" customHeight="1" x14ac:dyDescent="0.15">
      <c r="A25" s="94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6" ht="24" customHeight="1" x14ac:dyDescent="0.15">
      <c r="A26" s="94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6" ht="24" customHeight="1" x14ac:dyDescent="0.15">
      <c r="A27" s="94"/>
      <c r="B27" s="55" t="s">
        <v>50</v>
      </c>
      <c r="C27" s="55">
        <v>0</v>
      </c>
      <c r="D27" s="14">
        <v>119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241579</v>
      </c>
      <c r="N27" s="53"/>
    </row>
    <row r="28" spans="1:16" ht="18" customHeight="1" x14ac:dyDescent="0.15">
      <c r="A28" s="94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2">
      <c r="A29" s="95"/>
      <c r="B29" s="36" t="s">
        <v>34</v>
      </c>
      <c r="C29" s="57">
        <f>SUM(C14:C28)</f>
        <v>4616000</v>
      </c>
      <c r="D29" s="37">
        <f>SUM(D14:D28)</f>
        <v>170119</v>
      </c>
      <c r="E29" s="38">
        <f>SUM(E14:E28)</f>
        <v>4786000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15">
      <c r="A30" s="96" t="s">
        <v>35</v>
      </c>
      <c r="B30" s="97"/>
      <c r="C30" s="77"/>
      <c r="D30" s="41">
        <f>D13+D29</f>
        <v>310119</v>
      </c>
      <c r="E30" s="42">
        <f>E29+E13</f>
        <v>6666000</v>
      </c>
      <c r="F30" s="98" t="s">
        <v>36</v>
      </c>
      <c r="G30" s="99"/>
      <c r="H30" s="42">
        <f>SUM(H6:H29)</f>
        <v>350000</v>
      </c>
      <c r="I30" s="43">
        <v>7089400</v>
      </c>
      <c r="J30" s="44" t="s">
        <v>37</v>
      </c>
    </row>
    <row r="31" spans="1:16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6666000</v>
      </c>
      <c r="F31" s="100" t="s">
        <v>84</v>
      </c>
      <c r="G31" s="101"/>
      <c r="H31" s="48">
        <v>6341300</v>
      </c>
      <c r="I31" s="49">
        <v>6555365</v>
      </c>
      <c r="J31" s="50" t="s">
        <v>40</v>
      </c>
    </row>
    <row r="32" spans="1:16" ht="23.25" customHeight="1" thickTop="1" thickBot="1" x14ac:dyDescent="0.2">
      <c r="A32" s="78" t="s">
        <v>41</v>
      </c>
      <c r="B32" s="79"/>
      <c r="C32" s="63"/>
      <c r="D32" s="80">
        <f>D30+E6</f>
        <v>2650590</v>
      </c>
      <c r="E32" s="81"/>
      <c r="F32" s="82" t="s">
        <v>42</v>
      </c>
      <c r="G32" s="83"/>
      <c r="H32" s="51">
        <f>D32-H30</f>
        <v>2300590</v>
      </c>
      <c r="I32" s="52"/>
      <c r="J32" s="52"/>
    </row>
    <row r="50" spans="1:9" x14ac:dyDescent="0.15">
      <c r="E50" s="1" t="s">
        <v>65</v>
      </c>
      <c r="F50" s="65"/>
      <c r="G50" s="1" t="s">
        <v>49</v>
      </c>
      <c r="H50" s="1" t="s">
        <v>49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 x14ac:dyDescent="0.15">
      <c r="F53" s="1" t="s">
        <v>49</v>
      </c>
      <c r="H53" s="1">
        <v>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10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2220590</v>
      </c>
    </row>
    <row r="57" spans="1:9" x14ac:dyDescent="0.15">
      <c r="G57" s="1" t="s">
        <v>49</v>
      </c>
      <c r="H57" s="1">
        <f>H32-H56</f>
        <v>80000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"/>
  <sheetViews>
    <sheetView workbookViewId="0">
      <selection activeCell="D21" sqref="D21"/>
    </sheetView>
  </sheetViews>
  <sheetFormatPr defaultRowHeight="13.5" x14ac:dyDescent="0.15"/>
  <sheetData>
    <row r="1" ht="7.5" customHeight="1" x14ac:dyDescent="0.15"/>
    <row r="2" ht="7.5" customHeight="1" x14ac:dyDescent="0.15"/>
    <row r="3" ht="7.5" customHeight="1" x14ac:dyDescent="0.15"/>
    <row r="4" ht="7.5" customHeight="1" x14ac:dyDescent="0.15"/>
    <row r="5" s="60" customFormat="1" ht="22.5" customHeight="1" x14ac:dyDescent="0.15"/>
    <row r="6" s="60" customFormat="1" ht="22.5" customHeight="1" x14ac:dyDescent="0.15"/>
    <row r="7" s="60" customFormat="1" ht="22.5" customHeight="1" x14ac:dyDescent="0.15"/>
    <row r="8" s="60" customFormat="1" ht="22.5" customHeight="1" x14ac:dyDescent="0.15"/>
    <row r="9" s="60" customFormat="1" ht="22.5" customHeight="1" x14ac:dyDescent="0.15"/>
    <row r="10" s="60" customFormat="1" ht="22.5" customHeight="1" x14ac:dyDescent="0.15"/>
    <row r="11" s="60" customFormat="1" ht="22.5" customHeight="1" x14ac:dyDescent="0.15"/>
    <row r="12" s="60" customFormat="1" ht="22.5" customHeight="1" x14ac:dyDescent="0.15"/>
    <row r="13" s="60" customFormat="1" ht="22.5" customHeight="1" x14ac:dyDescent="0.15"/>
    <row r="14" s="60" customFormat="1" ht="22.5" customHeight="1" x14ac:dyDescent="0.15"/>
    <row r="15" s="60" customFormat="1" ht="22.5" customHeight="1" x14ac:dyDescent="0.15"/>
    <row r="16" s="60" customFormat="1" ht="22.5" customHeight="1" x14ac:dyDescent="0.15"/>
    <row r="17" s="60" customFormat="1" ht="22.5" customHeight="1" x14ac:dyDescent="0.15"/>
    <row r="18" s="60" customFormat="1" ht="22.5" customHeight="1" x14ac:dyDescent="0.15"/>
    <row r="19" s="60" customFormat="1" ht="22.5" customHeight="1" x14ac:dyDescent="0.15"/>
    <row r="20" s="60" customFormat="1" ht="22.5" customHeight="1" x14ac:dyDescent="0.15"/>
    <row r="21" s="60" customFormat="1" ht="22.5" customHeight="1" x14ac:dyDescent="0.15"/>
    <row r="22" s="60" customFormat="1" ht="22.5" customHeight="1" x14ac:dyDescent="0.15"/>
    <row r="23" s="60" customFormat="1" ht="22.5" customHeight="1" x14ac:dyDescent="0.15"/>
  </sheetData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3</vt:i4>
      </vt:variant>
    </vt:vector>
  </HeadingPairs>
  <TitlesOfParts>
    <vt:vector size="8" baseType="lpstr">
      <vt:lpstr>2022-1월</vt:lpstr>
      <vt:lpstr>2022-2월 (2)</vt:lpstr>
      <vt:lpstr>2022-3월 (3)</vt:lpstr>
      <vt:lpstr>Sheet1</vt:lpstr>
      <vt:lpstr>Sheet2</vt:lpstr>
      <vt:lpstr>'2022-1월'!Print_Area</vt:lpstr>
      <vt:lpstr>'2022-2월 (2)'!Print_Area</vt:lpstr>
      <vt:lpstr>'2022-3월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s5</dc:creator>
  <cp:lastModifiedBy>a</cp:lastModifiedBy>
  <cp:lastPrinted>2022-04-04T11:22:45Z</cp:lastPrinted>
  <dcterms:created xsi:type="dcterms:W3CDTF">2016-08-31T01:14:02Z</dcterms:created>
  <dcterms:modified xsi:type="dcterms:W3CDTF">2022-04-04T11:27:22Z</dcterms:modified>
</cp:coreProperties>
</file>